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errera\Bolsa de Valores de Quito\FIle Server BVQ - Rueda\PUBLICA\PAG WEB\"/>
    </mc:Choice>
  </mc:AlternateContent>
  <xr:revisionPtr revIDLastSave="0" documentId="13_ncr:1_{10658A4C-AB66-4CCB-A407-3E08B6261E61}" xr6:coauthVersionLast="47" xr6:coauthVersionMax="47" xr10:uidLastSave="{00000000-0000-0000-0000-000000000000}"/>
  <bookViews>
    <workbookView xWindow="21480" yWindow="-120" windowWidth="21840" windowHeight="13020" activeTab="1" xr2:uid="{00000000-000D-0000-FFFF-FFFF00000000}"/>
  </bookViews>
  <sheets>
    <sheet name="Reporte bolsas hist bonos" sheetId="3" r:id="rId1"/>
    <sheet name="Reporte bolsas hist cetes" sheetId="4" r:id="rId2"/>
    <sheet name="Reporte bolsas hist BANECUADOR" sheetId="6" r:id="rId3"/>
  </sheets>
  <definedNames>
    <definedName name="_xlnm._FilterDatabase" localSheetId="0" hidden="1">'Reporte bolsas hist bonos'!$B$11:$J$141</definedName>
    <definedName name="TD" localSheetId="2">#REF!</definedName>
    <definedName name="TD" localSheetId="1">#REF!</definedName>
    <definedName name="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4" i="4" l="1"/>
  <c r="E553" i="4"/>
  <c r="E552" i="4"/>
  <c r="E551" i="4"/>
  <c r="E550" i="4"/>
  <c r="E549" i="4"/>
  <c r="E548" i="4"/>
  <c r="E547" i="4"/>
  <c r="I528" i="4"/>
  <c r="E528" i="4"/>
  <c r="J191" i="3"/>
  <c r="E157" i="3"/>
  <c r="D158" i="3"/>
  <c r="D159" i="3" s="1"/>
  <c r="C158" i="3"/>
  <c r="C159" i="3" s="1"/>
  <c r="C160" i="3" s="1"/>
  <c r="C161" i="3" s="1"/>
  <c r="C162" i="3" s="1"/>
  <c r="C163" i="3" s="1"/>
  <c r="C164" i="3" s="1"/>
  <c r="C165" i="3" s="1"/>
  <c r="C166" i="3" s="1"/>
  <c r="B158" i="3"/>
  <c r="B159" i="3" s="1"/>
  <c r="B160" i="3" s="1"/>
  <c r="B161" i="3" s="1"/>
  <c r="B162" i="3" s="1"/>
  <c r="B163" i="3" s="1"/>
  <c r="B164" i="3" s="1"/>
  <c r="B165" i="3" s="1"/>
  <c r="B166" i="3" s="1"/>
  <c r="D148" i="3"/>
  <c r="D149" i="3" s="1"/>
  <c r="D150" i="3" s="1"/>
  <c r="D151" i="3" s="1"/>
  <c r="D152" i="3" s="1"/>
  <c r="C146" i="3"/>
  <c r="C147" i="3" s="1"/>
  <c r="C148" i="3" s="1"/>
  <c r="C149" i="3" s="1"/>
  <c r="C150" i="3" s="1"/>
  <c r="C151" i="3" s="1"/>
  <c r="C152" i="3" s="1"/>
  <c r="C153" i="3" s="1"/>
  <c r="B147" i="3"/>
  <c r="B148" i="3" s="1"/>
  <c r="B149" i="3" s="1"/>
  <c r="B150" i="3" s="1"/>
  <c r="B151" i="3" s="1"/>
  <c r="B152" i="3" s="1"/>
  <c r="B153" i="3" s="1"/>
  <c r="E487" i="4"/>
  <c r="E486" i="4"/>
  <c r="H485" i="4"/>
  <c r="E485" i="4"/>
  <c r="E471" i="4"/>
  <c r="E470" i="4"/>
  <c r="E469" i="4"/>
  <c r="E468" i="4"/>
  <c r="E449" i="4"/>
  <c r="E448" i="4"/>
  <c r="E447" i="4"/>
  <c r="E405" i="4"/>
  <c r="E404" i="4"/>
  <c r="E403" i="4"/>
  <c r="E402" i="4"/>
  <c r="I401" i="4"/>
  <c r="E401" i="4"/>
  <c r="I400" i="4"/>
  <c r="E400" i="4"/>
  <c r="E158" i="3" l="1"/>
  <c r="D160" i="3"/>
  <c r="E159" i="3"/>
  <c r="D50" i="3"/>
  <c r="I13" i="6"/>
  <c r="I12" i="6"/>
  <c r="E33" i="4"/>
  <c r="E32" i="4"/>
  <c r="E31" i="4"/>
  <c r="E30" i="4"/>
  <c r="E29" i="4"/>
  <c r="E28" i="4"/>
  <c r="E27" i="4"/>
  <c r="E26" i="4"/>
  <c r="E25" i="4"/>
  <c r="E24" i="4"/>
  <c r="H23" i="4"/>
  <c r="E23" i="4"/>
  <c r="E22" i="4"/>
  <c r="D161" i="3" l="1"/>
  <c r="E160" i="3"/>
  <c r="D162" i="3" l="1"/>
  <c r="E161" i="3"/>
  <c r="D163" i="3" l="1"/>
  <c r="E162" i="3"/>
  <c r="D164" i="3" l="1"/>
  <c r="E163" i="3"/>
  <c r="D165" i="3" l="1"/>
  <c r="E164" i="3"/>
  <c r="D166" i="3" l="1"/>
  <c r="E166" i="3" s="1"/>
  <c r="E165" i="3"/>
</calcChain>
</file>

<file path=xl/sharedStrings.xml><?xml version="1.0" encoding="utf-8"?>
<sst xmlns="http://schemas.openxmlformats.org/spreadsheetml/2006/main" count="72" uniqueCount="32">
  <si>
    <t>REPORTE COLOCACIONES CERTIFICADOS DE TESORERÍA - COLOCACIÓN DIRECTA</t>
  </si>
  <si>
    <t>Identidad del emisor</t>
  </si>
  <si>
    <t>Ministerio de Economía y Finanzas</t>
  </si>
  <si>
    <t>Identidad del vendedor</t>
  </si>
  <si>
    <t xml:space="preserve">Tipo de título </t>
  </si>
  <si>
    <t>Base días numerador</t>
  </si>
  <si>
    <t>Base días denominador</t>
  </si>
  <si>
    <t xml:space="preserve">FECHA DE NEGOCIACIÓN </t>
  </si>
  <si>
    <t>PLAZO DIAS</t>
  </si>
  <si>
    <t>FECHA VENCIMIENTO</t>
  </si>
  <si>
    <t>MONTO  NOMINAL</t>
  </si>
  <si>
    <t>RENDIMIENTO</t>
  </si>
  <si>
    <t>MONTO EFECTIVO</t>
  </si>
  <si>
    <t>PRECIO SUCIO</t>
  </si>
  <si>
    <t>PRECIO LIMPIO</t>
  </si>
  <si>
    <t>Bonos del Estado</t>
  </si>
  <si>
    <t>FECHA EMISIÓN</t>
  </si>
  <si>
    <t>Certificados de Tesorería</t>
  </si>
  <si>
    <t>FECHA EMISIÓN  (FECHA VALOR)</t>
  </si>
  <si>
    <t>PRECIO</t>
  </si>
  <si>
    <t>*</t>
  </si>
  <si>
    <t> 25.036.597,22</t>
  </si>
  <si>
    <t xml:space="preserve"> 25.000.000,00 </t>
  </si>
  <si>
    <t>30.097.091,67 </t>
  </si>
  <si>
    <t> 8.450.215,77</t>
  </si>
  <si>
    <t xml:space="preserve"> 8.350.000,00 </t>
  </si>
  <si>
    <t>1+</t>
  </si>
  <si>
    <t>REPORTE COLOCACIÓN DIRECTA BANECUADOR</t>
  </si>
  <si>
    <t>BANECUADOR</t>
  </si>
  <si>
    <t>CERTITIFACO DE INVERSION</t>
  </si>
  <si>
    <t>REPORTE COLOCACIONES BONOS - COLOCACIÓN DIRECTA</t>
  </si>
  <si>
    <t>360 Y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</si>
</sst>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0.00000%"/>
    <numFmt numFmtId="165" formatCode="_-* #,##0.00\ _€_-;\-* #,##0.00\ _€_-;_-* &quot;-&quot;??\ _€_-;_-@_-"/>
    <numFmt numFmtId="168" formatCode="_ &quot;$&quot;* #,##0.00_ ;_ &quot;$&quot;* \-#,##0.00_ ;_ &quot;$&quot;* &quot;-&quot;??_ ;_ @_ "/>
    <numFmt numFmtId="169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4" applyFont="1" applyFill="1"/>
    <xf numFmtId="0" fontId="4" fillId="0" borderId="0" xfId="4" applyFont="1"/>
    <xf numFmtId="0" fontId="5" fillId="0" borderId="1" xfId="4" applyFont="1" applyBorder="1"/>
    <xf numFmtId="0" fontId="4" fillId="0" borderId="2" xfId="4" applyFont="1" applyBorder="1"/>
    <xf numFmtId="0" fontId="5" fillId="0" borderId="3" xfId="4" applyFont="1" applyBorder="1"/>
    <xf numFmtId="0" fontId="4" fillId="0" borderId="4" xfId="4" applyFont="1" applyBorder="1"/>
    <xf numFmtId="0" fontId="4" fillId="0" borderId="4" xfId="4" applyFont="1" applyBorder="1" applyAlignment="1">
      <alignment horizontal="left"/>
    </xf>
    <xf numFmtId="0" fontId="5" fillId="0" borderId="5" xfId="4" applyFont="1" applyBorder="1"/>
    <xf numFmtId="0" fontId="4" fillId="0" borderId="6" xfId="4" applyFont="1" applyBorder="1" applyAlignment="1">
      <alignment horizontal="left"/>
    </xf>
    <xf numFmtId="0" fontId="3" fillId="2" borderId="7" xfId="4" applyFont="1" applyFill="1" applyBorder="1" applyAlignment="1">
      <alignment horizontal="center"/>
    </xf>
    <xf numFmtId="14" fontId="3" fillId="2" borderId="7" xfId="4" applyNumberFormat="1" applyFont="1" applyFill="1" applyBorder="1" applyAlignment="1">
      <alignment horizontal="center"/>
    </xf>
    <xf numFmtId="43" fontId="3" fillId="2" borderId="7" xfId="4" applyNumberFormat="1" applyFont="1" applyFill="1" applyBorder="1" applyAlignment="1">
      <alignment horizontal="center"/>
    </xf>
    <xf numFmtId="15" fontId="4" fillId="3" borderId="7" xfId="4" applyNumberFormat="1" applyFont="1" applyFill="1" applyBorder="1" applyAlignment="1">
      <alignment horizontal="center"/>
    </xf>
    <xf numFmtId="0" fontId="4" fillId="3" borderId="7" xfId="4" applyFont="1" applyFill="1" applyBorder="1" applyAlignment="1">
      <alignment horizontal="center"/>
    </xf>
    <xf numFmtId="14" fontId="4" fillId="3" borderId="7" xfId="4" applyNumberFormat="1" applyFont="1" applyFill="1" applyBorder="1" applyAlignment="1">
      <alignment horizontal="center"/>
    </xf>
    <xf numFmtId="43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center"/>
    </xf>
    <xf numFmtId="164" fontId="4" fillId="3" borderId="7" xfId="4" applyNumberFormat="1" applyFont="1" applyFill="1" applyBorder="1" applyAlignment="1">
      <alignment horizontal="center"/>
    </xf>
    <xf numFmtId="43" fontId="4" fillId="0" borderId="0" xfId="4" applyNumberFormat="1" applyFont="1" applyAlignment="1">
      <alignment horizontal="center"/>
    </xf>
    <xf numFmtId="0" fontId="4" fillId="0" borderId="0" xfId="4" applyFont="1" applyAlignment="1">
      <alignment horizontal="right"/>
    </xf>
    <xf numFmtId="43" fontId="4" fillId="3" borderId="7" xfId="89" applyFont="1" applyFill="1" applyBorder="1" applyAlignment="1">
      <alignment horizontal="center"/>
    </xf>
    <xf numFmtId="43" fontId="4" fillId="3" borderId="7" xfId="91" applyFont="1" applyFill="1" applyBorder="1" applyAlignment="1">
      <alignment horizontal="center"/>
    </xf>
    <xf numFmtId="43" fontId="4" fillId="3" borderId="7" xfId="96" applyFont="1" applyFill="1" applyBorder="1" applyAlignment="1">
      <alignment horizontal="center"/>
    </xf>
    <xf numFmtId="43" fontId="4" fillId="3" borderId="7" xfId="99" applyFont="1" applyFill="1" applyBorder="1" applyAlignment="1">
      <alignment horizontal="center"/>
    </xf>
    <xf numFmtId="43" fontId="4" fillId="3" borderId="7" xfId="102" applyFont="1" applyFill="1" applyBorder="1" applyAlignment="1">
      <alignment horizontal="center"/>
    </xf>
    <xf numFmtId="43" fontId="4" fillId="3" borderId="7" xfId="101" applyFont="1" applyFill="1" applyBorder="1" applyAlignment="1">
      <alignment horizontal="center"/>
    </xf>
    <xf numFmtId="43" fontId="4" fillId="3" borderId="7" xfId="105" applyFont="1" applyFill="1" applyBorder="1" applyAlignment="1">
      <alignment horizontal="center"/>
    </xf>
    <xf numFmtId="43" fontId="4" fillId="3" borderId="7" xfId="121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15" fontId="4" fillId="3" borderId="7" xfId="4" applyNumberFormat="1" applyFont="1" applyFill="1" applyBorder="1" applyAlignment="1">
      <alignment horizontal="center"/>
    </xf>
    <xf numFmtId="0" fontId="4" fillId="3" borderId="7" xfId="4" applyFont="1" applyFill="1" applyBorder="1" applyAlignment="1">
      <alignment horizontal="center"/>
    </xf>
    <xf numFmtId="14" fontId="4" fillId="3" borderId="7" xfId="4" applyNumberFormat="1" applyFont="1" applyFill="1" applyBorder="1" applyAlignment="1">
      <alignment horizontal="center"/>
    </xf>
    <xf numFmtId="169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center"/>
    </xf>
    <xf numFmtId="164" fontId="4" fillId="3" borderId="7" xfId="4" applyNumberFormat="1" applyFont="1" applyFill="1" applyBorder="1" applyAlignment="1">
      <alignment horizontal="center"/>
    </xf>
    <xf numFmtId="169" fontId="4" fillId="3" borderId="7" xfId="128" applyFont="1" applyFill="1" applyBorder="1" applyAlignment="1">
      <alignment horizontal="center"/>
    </xf>
    <xf numFmtId="0" fontId="4" fillId="0" borderId="0" xfId="4" applyFont="1"/>
    <xf numFmtId="15" fontId="4" fillId="3" borderId="7" xfId="4" applyNumberFormat="1" applyFont="1" applyFill="1" applyBorder="1" applyAlignment="1">
      <alignment horizontal="center"/>
    </xf>
    <xf numFmtId="0" fontId="4" fillId="3" borderId="7" xfId="4" applyFont="1" applyFill="1" applyBorder="1" applyAlignment="1">
      <alignment horizontal="center"/>
    </xf>
    <xf numFmtId="14" fontId="4" fillId="3" borderId="7" xfId="4" applyNumberFormat="1" applyFont="1" applyFill="1" applyBorder="1" applyAlignment="1">
      <alignment horizontal="center"/>
    </xf>
    <xf numFmtId="169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center"/>
    </xf>
    <xf numFmtId="164" fontId="4" fillId="3" borderId="7" xfId="4" applyNumberFormat="1" applyFont="1" applyFill="1" applyBorder="1" applyAlignment="1">
      <alignment horizontal="center"/>
    </xf>
    <xf numFmtId="169" fontId="4" fillId="3" borderId="7" xfId="127" applyFont="1" applyFill="1" applyBorder="1" applyAlignment="1">
      <alignment horizontal="center"/>
    </xf>
    <xf numFmtId="169" fontId="4" fillId="3" borderId="7" xfId="127" applyFont="1" applyFill="1" applyBorder="1" applyAlignment="1">
      <alignment horizontal="center"/>
    </xf>
  </cellXfs>
  <cellStyles count="131">
    <cellStyle name="Millares" xfId="89" builtinId="3"/>
    <cellStyle name="Millares 10" xfId="31" xr:uid="{8D21FBB8-0F15-4B73-B3C5-FBE8DC27E2C8}"/>
    <cellStyle name="Millares 11" xfId="1" xr:uid="{00000000-0005-0000-0000-000001000000}"/>
    <cellStyle name="Millares 11 10" xfId="45" xr:uid="{D256F6DE-2A47-4F6A-85D7-73461410EE88}"/>
    <cellStyle name="Millares 11 11" xfId="50" xr:uid="{BDA3F0EC-5124-45C9-9057-3BA56124C3F7}"/>
    <cellStyle name="Millares 11 12" xfId="53" xr:uid="{31F9CFDB-0B46-465D-B407-DFBA6B774460}"/>
    <cellStyle name="Millares 11 13" xfId="62" xr:uid="{90FA9F29-9051-435A-8EDD-00CAA14A205F}"/>
    <cellStyle name="Millares 11 14" xfId="64" xr:uid="{63F20007-0DF4-424E-B9C2-0ADCA3912280}"/>
    <cellStyle name="Millares 11 15" xfId="67" xr:uid="{4875C254-7801-42F4-8D5D-27E430118272}"/>
    <cellStyle name="Millares 11 16" xfId="72" xr:uid="{A1AFC660-0B7B-4063-A46F-EBAC7F38B300}"/>
    <cellStyle name="Millares 11 17" xfId="76" xr:uid="{DF7A8B4B-46E7-4A13-A0DD-E6942B42BDEB}"/>
    <cellStyle name="Millares 11 18" xfId="79" xr:uid="{CF48AC99-5944-4EDC-A509-0409D831FC00}"/>
    <cellStyle name="Millares 11 19" xfId="82" xr:uid="{97132469-B81E-4C6F-8637-D2907908B270}"/>
    <cellStyle name="Millares 11 2" xfId="7" xr:uid="{31F8736B-40D0-4C6D-8315-65939BFD66D0}"/>
    <cellStyle name="Millares 11 20" xfId="87" xr:uid="{7EA05B9C-2281-4D71-A820-E015959FCA62}"/>
    <cellStyle name="Millares 11 21" xfId="90" xr:uid="{A1A6CFDE-890B-4315-8246-A7060CAE3F97}"/>
    <cellStyle name="Millares 11 22" xfId="95" xr:uid="{CDD65F9C-1405-4264-9623-BCF2D2C7C286}"/>
    <cellStyle name="Millares 11 23" xfId="98" xr:uid="{6204B897-F852-4F03-A1D9-BD01DE8D3D75}"/>
    <cellStyle name="Millares 11 24" xfId="101" xr:uid="{37351CF5-9964-4F45-8C5E-579D91807F3F}"/>
    <cellStyle name="Millares 11 25" xfId="104" xr:uid="{A9026CDF-9E97-46C7-837A-7FC3659AED89}"/>
    <cellStyle name="Millares 11 26" xfId="115" xr:uid="{0E5F3AA1-ADA1-4894-B600-063F5979B66A}"/>
    <cellStyle name="Millares 11 27" xfId="123" xr:uid="{58B367EA-B213-48F7-B21F-EB6C6F1237F8}"/>
    <cellStyle name="Millares 11 28" xfId="127" xr:uid="{E76BE221-BB2E-48B0-A21F-C10C98E5BEBF}"/>
    <cellStyle name="Millares 11 3" xfId="11" xr:uid="{AED502AD-F38E-4AEB-BBED-40FFB885FA19}"/>
    <cellStyle name="Millares 11 4" xfId="18" xr:uid="{6037F3F1-BE8E-42EB-AA8F-25F1C7C64A8C}"/>
    <cellStyle name="Millares 11 5" xfId="26" xr:uid="{05AAA55A-4F88-46B2-9113-86475A7DB200}"/>
    <cellStyle name="Millares 11 6" xfId="30" xr:uid="{BE9225B1-E4BA-4266-8B63-6F7D19B75BD6}"/>
    <cellStyle name="Millares 11 7" xfId="33" xr:uid="{55FC5EAE-2BF5-410B-BE07-5022CDE15E5A}"/>
    <cellStyle name="Millares 11 8" xfId="38" xr:uid="{563FE7BB-82CC-4FEB-995E-88382D3641BE}"/>
    <cellStyle name="Millares 11 9" xfId="43" xr:uid="{37C6EC4F-FC27-43AA-88F8-F59AC472D380}"/>
    <cellStyle name="Millares 12" xfId="34" xr:uid="{195624C6-C153-4E2C-BB92-0DD803EA49D7}"/>
    <cellStyle name="Millares 13" xfId="36" xr:uid="{271E033C-E32F-451A-B030-1AEC10FB9323}"/>
    <cellStyle name="Millares 14" xfId="39" xr:uid="{AF157735-750B-41B5-9F03-E3038BA35ED7}"/>
    <cellStyle name="Millares 15" xfId="41" xr:uid="{20D1FE1B-EA46-4C6D-A2C2-D6C5B8958C6B}"/>
    <cellStyle name="Millares 16" xfId="46" xr:uid="{688F013F-4302-4188-AD3E-90022F3C4FCA}"/>
    <cellStyle name="Millares 17" xfId="48" xr:uid="{0AEF8E99-CFE2-4F23-B069-F51484904768}"/>
    <cellStyle name="Millares 18" xfId="51" xr:uid="{BECBC570-D6C9-4D82-A669-171DEAE45E36}"/>
    <cellStyle name="Millares 19" xfId="54" xr:uid="{F440CA9E-1552-4AD4-B16D-0BAF92A68251}"/>
    <cellStyle name="Millares 2" xfId="2" xr:uid="{00000000-0005-0000-0000-000002000000}"/>
    <cellStyle name="Millares 2 2" xfId="3" xr:uid="{00000000-0005-0000-0000-000003000000}"/>
    <cellStyle name="Millares 2 2 10" xfId="47" xr:uid="{6472EE3F-138C-4465-9272-189BA62B58AD}"/>
    <cellStyle name="Millares 2 2 11" xfId="52" xr:uid="{802365A9-0CA1-4DBA-990B-55D54B0F5791}"/>
    <cellStyle name="Millares 2 2 12" xfId="55" xr:uid="{50A1F784-BE8F-40F5-8EEB-9D36DC3EABA8}"/>
    <cellStyle name="Millares 2 2 13" xfId="63" xr:uid="{0078BCB2-DBD5-4858-BBF1-D71B70DA7C10}"/>
    <cellStyle name="Millares 2 2 14" xfId="66" xr:uid="{ABB55AFA-4736-45EC-AA97-2B86A68E11D2}"/>
    <cellStyle name="Millares 2 2 15" xfId="69" xr:uid="{84F65742-6611-4BBE-A0AF-3A251B15A4B9}"/>
    <cellStyle name="Millares 2 2 16" xfId="73" xr:uid="{B6293492-7493-41ED-AADA-2B8B6A7460BF}"/>
    <cellStyle name="Millares 2 2 17" xfId="78" xr:uid="{01832CA9-1DBB-4312-B183-FAA575B51748}"/>
    <cellStyle name="Millares 2 2 18" xfId="81" xr:uid="{C48D8990-45C1-4058-986A-FB3F8A357B2F}"/>
    <cellStyle name="Millares 2 2 19" xfId="84" xr:uid="{014923DF-3B19-4052-943B-97999DE4B3F2}"/>
    <cellStyle name="Millares 2 2 2" xfId="10" xr:uid="{9EC1318D-3F41-4522-8928-109C96DFCB0A}"/>
    <cellStyle name="Millares 2 2 20" xfId="88" xr:uid="{3738FCBB-2827-4881-A51A-AAE71DDE15A7}"/>
    <cellStyle name="Millares 2 2 21" xfId="92" xr:uid="{EC08B7F5-1613-4849-B89A-450E56452646}"/>
    <cellStyle name="Millares 2 2 22" xfId="97" xr:uid="{A069BD9B-A3F6-4BBC-902F-9AFD0EABBA11}"/>
    <cellStyle name="Millares 2 2 23" xfId="100" xr:uid="{7B72505D-08A2-435E-9A89-17C2B22AA04F}"/>
    <cellStyle name="Millares 2 2 24" xfId="103" xr:uid="{5CDE6BD6-1D78-4B68-9AEC-1B79434AF638}"/>
    <cellStyle name="Millares 2 2 25" xfId="107" xr:uid="{FFBA3B27-6D6F-4144-944D-DA19E4A7F439}"/>
    <cellStyle name="Millares 2 2 26" xfId="117" xr:uid="{19EC3BFE-2D11-4FFB-9CA7-AF0B75590183}"/>
    <cellStyle name="Millares 2 2 27" xfId="126" xr:uid="{7E551C52-544D-40F0-9F26-B4C8A20BF860}"/>
    <cellStyle name="Millares 2 2 28" xfId="129" xr:uid="{A20EB78A-E222-45BA-8A8A-3D79955875C8}"/>
    <cellStyle name="Millares 2 2 3" xfId="13" xr:uid="{1925290C-F20A-4D9A-8B86-81DEEE0178C8}"/>
    <cellStyle name="Millares 2 2 4" xfId="20" xr:uid="{F74DE79E-946E-43B9-AD2A-8E15804E5251}"/>
    <cellStyle name="Millares 2 2 5" xfId="27" xr:uid="{1C93FB24-617E-43CD-9B85-CCCDB4918797}"/>
    <cellStyle name="Millares 2 2 6" xfId="32" xr:uid="{BDB2BFC2-3D13-4B99-AF42-ABBA1858BACE}"/>
    <cellStyle name="Millares 2 2 7" xfId="35" xr:uid="{03B04871-703C-4D1E-BB6C-CEDDD1FA148B}"/>
    <cellStyle name="Millares 2 2 8" xfId="40" xr:uid="{F2DBF146-3134-4989-8D6D-45C7AADAEC1F}"/>
    <cellStyle name="Millares 2 2 9" xfId="44" xr:uid="{F77A3CAB-1C38-48F5-93EA-CAFAF083FA19}"/>
    <cellStyle name="Millares 2 3" xfId="21" xr:uid="{99C7C367-B6D8-47B6-9467-9A19A06CE5B5}"/>
    <cellStyle name="Millares 2 4" xfId="109" xr:uid="{60181F84-D65C-4050-9D9F-9B32C9E94B94}"/>
    <cellStyle name="Millares 20" xfId="56" xr:uid="{B0C5D07D-6178-44A4-BCA8-EEC65EC50B7A}"/>
    <cellStyle name="Millares 21" xfId="58" xr:uid="{F1D082EF-3592-4298-A2F6-45A846BEB455}"/>
    <cellStyle name="Millares 22" xfId="60" xr:uid="{B7AB8C1A-BE01-4816-BE41-CD3AB4B74138}"/>
    <cellStyle name="Millares 23" xfId="65" xr:uid="{B019B967-3C61-4768-876A-CD139C24D471}"/>
    <cellStyle name="Millares 24" xfId="68" xr:uid="{70DFFF23-C449-402E-9137-BD8D515537E8}"/>
    <cellStyle name="Millares 25" xfId="70" xr:uid="{68790FD4-7B19-4306-808C-9056A98BAEED}"/>
    <cellStyle name="Millares 26" xfId="74" xr:uid="{9C7AA868-88A7-4CF9-B7BA-40CFBFC6BA6D}"/>
    <cellStyle name="Millares 27" xfId="77" xr:uid="{2650A653-CC40-4DCD-8CE6-864F7539E2C5}"/>
    <cellStyle name="Millares 28" xfId="80" xr:uid="{AFE95F16-0E04-4D8C-A966-D89275B33DF1}"/>
    <cellStyle name="Millares 29" xfId="83" xr:uid="{E0C51DCD-B48E-427D-A040-2901D630785F}"/>
    <cellStyle name="Millares 3" xfId="8" xr:uid="{25E7708B-3136-4BA5-9C0D-64CD93291375}"/>
    <cellStyle name="Millares 3 2" xfId="110" xr:uid="{6592FF4B-2C6F-4866-8E50-D5B44F60FE03}"/>
    <cellStyle name="Millares 3 3" xfId="118" xr:uid="{E8A6A69E-EC7E-40B1-980B-B17E105201D0}"/>
    <cellStyle name="Millares 3 4" xfId="124" xr:uid="{75BBF031-F3E5-4CE8-8A1F-E0BF0CB1F3E7}"/>
    <cellStyle name="Millares 30" xfId="85" xr:uid="{B91B2C19-E4C6-4A02-BBEE-A7135681B597}"/>
    <cellStyle name="Millares 31" xfId="91" xr:uid="{F9EF85B6-8E0E-4FD9-B56E-47229BBAFC7D}"/>
    <cellStyle name="Millares 32" xfId="93" xr:uid="{8AE179A2-9B74-4216-B11A-754141639490}"/>
    <cellStyle name="Millares 33" xfId="96" xr:uid="{054C850A-C438-4730-A3FF-6747A3F40526}"/>
    <cellStyle name="Millares 34" xfId="99" xr:uid="{09A9E9FB-594C-4267-8616-7E6C250F6B41}"/>
    <cellStyle name="Millares 35" xfId="102" xr:uid="{7AEABD59-D70C-43A7-92D5-E1B7B6A7ED92}"/>
    <cellStyle name="Millares 36" xfId="105" xr:uid="{BB3CABE3-4F4B-465D-B3FF-0F9833CFC8DF}"/>
    <cellStyle name="Millares 37" xfId="108" xr:uid="{D6380EF3-C38C-4238-AFD9-AC98575DCB55}"/>
    <cellStyle name="Millares 38" xfId="113" xr:uid="{599049A3-EC97-425B-B058-FB6777691279}"/>
    <cellStyle name="Millares 39" xfId="116" xr:uid="{F2B14300-7440-4EB0-BBDE-A0F7F25D8DD0}"/>
    <cellStyle name="Millares 4" xfId="12" xr:uid="{2D8432FD-87D9-4659-B21A-39B53A8EB817}"/>
    <cellStyle name="Millares 40" xfId="121" xr:uid="{EF1C0147-7FA2-4A71-BCA8-D31BED1286C2}"/>
    <cellStyle name="Millares 41" xfId="128" xr:uid="{262AE58F-5A82-44C8-8B43-42FD7E4B8640}"/>
    <cellStyle name="Millares 5" xfId="15" xr:uid="{1A41973A-AED8-4987-B90A-D8097725AC43}"/>
    <cellStyle name="Millares 6" xfId="19" xr:uid="{EC098EE5-F027-48F3-B689-8EB630D3171F}"/>
    <cellStyle name="Millares 7" xfId="22" xr:uid="{231C1F9A-E236-46CC-A11E-B151BB949D8A}"/>
    <cellStyle name="Millares 8" xfId="24" xr:uid="{5A01C9F2-6EF6-4ECB-9BBD-5EB31B22ECA7}"/>
    <cellStyle name="Millares 9" xfId="28" xr:uid="{EFAC49BC-1AF6-41A7-9FA1-11703DB53A3D}"/>
    <cellStyle name="Moneda 10" xfId="42" xr:uid="{C3540CF9-12EF-4E95-8D17-08A9F36F6994}"/>
    <cellStyle name="Moneda 11" xfId="49" xr:uid="{148F9975-2409-402B-B95A-AA662330A462}"/>
    <cellStyle name="Moneda 12" xfId="57" xr:uid="{827D3ABB-E6E1-4486-9FE2-8405B3A5134C}"/>
    <cellStyle name="Moneda 13" xfId="59" xr:uid="{38C9F63C-4C1A-4E04-BBB7-4C39A9DA262C}"/>
    <cellStyle name="Moneda 14" xfId="61" xr:uid="{82005BCE-D4E0-4323-A92F-DB5AA126A855}"/>
    <cellStyle name="Moneda 15" xfId="71" xr:uid="{4CC52FF4-90FB-4E3A-AC97-929E49C46F14}"/>
    <cellStyle name="Moneda 16" xfId="75" xr:uid="{42EF3794-E69E-4B95-805B-70D5F684C274}"/>
    <cellStyle name="Moneda 17" xfId="86" xr:uid="{CA034BB6-112F-4923-AAED-9A0048A7C9E2}"/>
    <cellStyle name="Moneda 18" xfId="94" xr:uid="{FC6E4FC0-3A8F-43B1-977A-94B46D4DD91F}"/>
    <cellStyle name="Moneda 19" xfId="106" xr:uid="{34A76B92-08E6-478B-AFAC-730D1C45B448}"/>
    <cellStyle name="Moneda 2" xfId="9" xr:uid="{31F19DAB-334B-4DA2-A46F-4841D35E76D6}"/>
    <cellStyle name="Moneda 2 2" xfId="112" xr:uid="{443600C0-AE04-45D6-A64E-1FE34C6BFB00}"/>
    <cellStyle name="Moneda 2 3" xfId="120" xr:uid="{AC2D16F0-2EFA-4508-B050-E3CD170BA8DB}"/>
    <cellStyle name="Moneda 2 4" xfId="125" xr:uid="{82B3400B-BBFF-46E3-AE21-FAE78B4860D8}"/>
    <cellStyle name="Moneda 20" xfId="111" xr:uid="{9E74EE3B-D892-4DC9-B538-CAC17B666212}"/>
    <cellStyle name="Moneda 21" xfId="114" xr:uid="{FA90D41F-7F4E-40AF-B6CA-8F94D2FFB125}"/>
    <cellStyle name="Moneda 22" xfId="119" xr:uid="{93E3CA72-B2C2-48F0-A1FD-B83C484D1DB5}"/>
    <cellStyle name="Moneda 23" xfId="122" xr:uid="{E66B1BF4-5DAC-4569-A2AC-0514F69C5DC7}"/>
    <cellStyle name="Moneda 24" xfId="130" xr:uid="{69902B77-74E1-430E-A587-0D125836C754}"/>
    <cellStyle name="Moneda 3" xfId="14" xr:uid="{E7115B5F-8E54-4068-A64C-7F710B8F9C81}"/>
    <cellStyle name="Moneda 4" xfId="16" xr:uid="{EE0D81B8-5113-4C94-84E9-F7D0D0CE004A}"/>
    <cellStyle name="Moneda 5" xfId="17" xr:uid="{87FC6718-ECA6-4BDD-9066-1DADBBD7CA28}"/>
    <cellStyle name="Moneda 6" xfId="23" xr:uid="{FF4A6A60-6852-4B7D-9F20-0214A62AF637}"/>
    <cellStyle name="Moneda 7" xfId="25" xr:uid="{3D9360E7-526F-419A-94B9-BD1ABADB294F}"/>
    <cellStyle name="Moneda 8" xfId="29" xr:uid="{A5937E30-34C6-4A0E-B44F-8C07678D5B73}"/>
    <cellStyle name="Moneda 9" xfId="37" xr:uid="{E0529647-A021-4416-B44A-CA45EAF478E1}"/>
    <cellStyle name="Normal" xfId="0" builtinId="0"/>
    <cellStyle name="Normal 13" xfId="4" xr:uid="{00000000-0005-0000-0000-000005000000}"/>
    <cellStyle name="Normal 2 2" xfId="5" xr:uid="{00000000-0005-0000-0000-000006000000}"/>
    <cellStyle name="Porcentaje 2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6"/>
  <sheetViews>
    <sheetView showGridLines="0" zoomScale="70" zoomScaleNormal="70" workbookViewId="0">
      <pane ySplit="11" topLeftCell="A182" activePane="bottomLeft" state="frozen"/>
      <selection pane="bottomLeft" activeCell="B205" sqref="B205"/>
    </sheetView>
  </sheetViews>
  <sheetFormatPr baseColWidth="10" defaultRowHeight="15.75" x14ac:dyDescent="0.25"/>
  <cols>
    <col min="1" max="1" width="11.42578125" style="2"/>
    <col min="2" max="2" width="28.7109375" style="2" customWidth="1"/>
    <col min="3" max="3" width="36" style="2" bestFit="1" customWidth="1"/>
    <col min="4" max="4" width="11.7109375" style="2" bestFit="1" customWidth="1"/>
    <col min="5" max="5" width="21.42578125" style="2" bestFit="1" customWidth="1"/>
    <col min="6" max="6" width="18.5703125" style="2" bestFit="1" customWidth="1"/>
    <col min="7" max="7" width="14.5703125" style="2" bestFit="1" customWidth="1"/>
    <col min="8" max="9" width="17" style="2" bestFit="1" customWidth="1"/>
    <col min="10" max="10" width="18.140625" style="2" bestFit="1" customWidth="1"/>
    <col min="11" max="11" width="14.85546875" style="2" bestFit="1" customWidth="1"/>
    <col min="12" max="16384" width="11.42578125" style="2"/>
  </cols>
  <sheetData>
    <row r="1" spans="2:10" s="1" customFormat="1" x14ac:dyDescent="0.25">
      <c r="B1" s="29" t="s">
        <v>30</v>
      </c>
      <c r="C1" s="29"/>
      <c r="D1" s="29"/>
      <c r="E1" s="29"/>
      <c r="F1" s="29"/>
      <c r="G1" s="29"/>
      <c r="H1" s="29"/>
      <c r="I1" s="29"/>
      <c r="J1" s="29"/>
    </row>
    <row r="3" spans="2:10" ht="16.5" thickBot="1" x14ac:dyDescent="0.3"/>
    <row r="4" spans="2:10" x14ac:dyDescent="0.25">
      <c r="B4" s="3" t="s">
        <v>1</v>
      </c>
      <c r="C4" s="4" t="s">
        <v>2</v>
      </c>
    </row>
    <row r="5" spans="2:10" x14ac:dyDescent="0.25">
      <c r="B5" s="5" t="s">
        <v>3</v>
      </c>
      <c r="C5" s="6" t="s">
        <v>2</v>
      </c>
    </row>
    <row r="6" spans="2:10" x14ac:dyDescent="0.25">
      <c r="B6" s="5" t="s">
        <v>4</v>
      </c>
      <c r="C6" s="6" t="s">
        <v>15</v>
      </c>
    </row>
    <row r="7" spans="2:10" x14ac:dyDescent="0.25">
      <c r="B7" s="5" t="s">
        <v>5</v>
      </c>
      <c r="C7" s="7" t="s">
        <v>31</v>
      </c>
    </row>
    <row r="8" spans="2:10" ht="16.5" thickBot="1" x14ac:dyDescent="0.3">
      <c r="B8" s="8" t="s">
        <v>6</v>
      </c>
      <c r="C8" s="9">
        <v>360</v>
      </c>
    </row>
    <row r="11" spans="2:10" x14ac:dyDescent="0.25">
      <c r="B11" s="10" t="s">
        <v>7</v>
      </c>
      <c r="C11" s="10" t="s">
        <v>16</v>
      </c>
      <c r="D11" s="10" t="s">
        <v>8</v>
      </c>
      <c r="E11" s="11" t="s">
        <v>9</v>
      </c>
      <c r="F11" s="12" t="s">
        <v>10</v>
      </c>
      <c r="G11" s="10" t="s">
        <v>11</v>
      </c>
      <c r="H11" s="10" t="s">
        <v>14</v>
      </c>
      <c r="I11" s="10" t="s">
        <v>13</v>
      </c>
      <c r="J11" s="10" t="s">
        <v>12</v>
      </c>
    </row>
    <row r="12" spans="2:10" x14ac:dyDescent="0.25">
      <c r="B12" s="13">
        <v>45271</v>
      </c>
      <c r="C12" s="13">
        <v>44987</v>
      </c>
      <c r="D12" s="14">
        <v>801</v>
      </c>
      <c r="E12" s="15">
        <v>46083</v>
      </c>
      <c r="F12" s="16">
        <v>45797743.095136866</v>
      </c>
      <c r="G12" s="17">
        <v>6.1652999999999999E-2</v>
      </c>
      <c r="H12" s="18">
        <v>0.99988412343538757</v>
      </c>
      <c r="I12" s="18">
        <v>1.0168386984323912</v>
      </c>
      <c r="J12" s="16">
        <v>45792436.210000001</v>
      </c>
    </row>
    <row r="13" spans="2:10" x14ac:dyDescent="0.25">
      <c r="B13" s="13">
        <v>45287</v>
      </c>
      <c r="C13" s="13">
        <v>44984</v>
      </c>
      <c r="D13" s="14">
        <v>3300</v>
      </c>
      <c r="E13" s="15">
        <v>48637</v>
      </c>
      <c r="F13" s="16">
        <v>1741259.1120165561</v>
      </c>
      <c r="G13" s="17">
        <v>7.8262999999999999E-2</v>
      </c>
      <c r="H13" s="18">
        <v>0.9998327500909916</v>
      </c>
      <c r="I13" s="18">
        <v>1.0259204183113708</v>
      </c>
      <c r="J13" s="16">
        <v>1740967.89</v>
      </c>
    </row>
    <row r="14" spans="2:10" x14ac:dyDescent="0.25">
      <c r="B14" s="13">
        <v>45287</v>
      </c>
      <c r="C14" s="13">
        <v>45000</v>
      </c>
      <c r="D14" s="14">
        <v>1878</v>
      </c>
      <c r="E14" s="15">
        <v>47192</v>
      </c>
      <c r="F14" s="16">
        <v>12378544.398330599</v>
      </c>
      <c r="G14" s="17">
        <v>7.3772000000000004E-2</v>
      </c>
      <c r="H14" s="18">
        <v>0.99983583091955031</v>
      </c>
      <c r="I14" s="18">
        <v>1.0207378975660046</v>
      </c>
      <c r="J14" s="16">
        <v>12376512.220000001</v>
      </c>
    </row>
    <row r="15" spans="2:10" x14ac:dyDescent="0.25">
      <c r="B15" s="13">
        <v>45287</v>
      </c>
      <c r="C15" s="13">
        <v>44995</v>
      </c>
      <c r="D15" s="14">
        <v>1513</v>
      </c>
      <c r="E15" s="15">
        <v>46822</v>
      </c>
      <c r="F15" s="16">
        <v>4896968.8155153226</v>
      </c>
      <c r="G15" s="17">
        <v>7.1294999999999997E-2</v>
      </c>
      <c r="H15" s="18">
        <v>0.99984932979390528</v>
      </c>
      <c r="I15" s="18">
        <v>1.0210397873829393</v>
      </c>
      <c r="J15" s="16">
        <v>4896230.99</v>
      </c>
    </row>
    <row r="16" spans="2:10" x14ac:dyDescent="0.25">
      <c r="B16" s="13">
        <v>45287</v>
      </c>
      <c r="C16" s="13">
        <v>44995</v>
      </c>
      <c r="D16" s="14">
        <v>1513</v>
      </c>
      <c r="E16" s="15">
        <v>46822</v>
      </c>
      <c r="F16" s="16">
        <v>15248745.48</v>
      </c>
      <c r="G16" s="17">
        <v>7.1294999999999997E-2</v>
      </c>
      <c r="H16" s="18">
        <v>0.99984932876955324</v>
      </c>
      <c r="I16" s="18">
        <v>1.0210397873829393</v>
      </c>
      <c r="J16" s="16">
        <v>15246447.93</v>
      </c>
    </row>
    <row r="17" spans="2:10" x14ac:dyDescent="0.25">
      <c r="B17" s="13">
        <v>45287</v>
      </c>
      <c r="C17" s="13">
        <v>45000</v>
      </c>
      <c r="D17" s="14">
        <v>1878</v>
      </c>
      <c r="E17" s="15">
        <v>47192</v>
      </c>
      <c r="F17" s="16">
        <v>11818571.756247163</v>
      </c>
      <c r="G17" s="17">
        <v>7.3772000000000004E-2</v>
      </c>
      <c r="H17" s="18">
        <v>0.99983583130157438</v>
      </c>
      <c r="I17" s="18">
        <v>1.0207378975660044</v>
      </c>
      <c r="J17" s="16">
        <v>11816631.52</v>
      </c>
    </row>
    <row r="18" spans="2:10" x14ac:dyDescent="0.25">
      <c r="B18" s="13">
        <v>45287</v>
      </c>
      <c r="C18" s="13">
        <v>45041</v>
      </c>
      <c r="D18" s="14">
        <v>1198</v>
      </c>
      <c r="E18" s="15">
        <v>46502</v>
      </c>
      <c r="F18" s="16">
        <v>4943113.7667472409</v>
      </c>
      <c r="G18" s="17">
        <v>6.7556000000000005E-2</v>
      </c>
      <c r="H18" s="18">
        <v>0.9998735338135557</v>
      </c>
      <c r="I18" s="18">
        <v>1.0115081780305033</v>
      </c>
      <c r="J18" s="16">
        <v>4942488.63</v>
      </c>
    </row>
    <row r="19" spans="2:10" x14ac:dyDescent="0.25">
      <c r="B19" s="13">
        <v>45287</v>
      </c>
      <c r="C19" s="13">
        <v>44987</v>
      </c>
      <c r="D19" s="14">
        <v>785</v>
      </c>
      <c r="E19" s="15">
        <v>46083</v>
      </c>
      <c r="F19" s="16">
        <v>4694126.4934098199</v>
      </c>
      <c r="G19" s="17">
        <v>6.1652999999999999E-2</v>
      </c>
      <c r="H19" s="18">
        <v>0.99989188757258041</v>
      </c>
      <c r="I19" s="18">
        <v>1.019586595444171</v>
      </c>
      <c r="J19" s="16">
        <v>4693619.0000000028</v>
      </c>
    </row>
    <row r="20" spans="2:10" x14ac:dyDescent="0.25">
      <c r="B20" s="13">
        <v>45287</v>
      </c>
      <c r="C20" s="13">
        <v>44987</v>
      </c>
      <c r="D20" s="14">
        <v>785</v>
      </c>
      <c r="E20" s="15">
        <v>46083</v>
      </c>
      <c r="F20" s="16">
        <v>6544491.0611963542</v>
      </c>
      <c r="G20" s="17">
        <v>6.1652999999999999E-2</v>
      </c>
      <c r="H20" s="18">
        <v>0.9998918875142867</v>
      </c>
      <c r="I20" s="18">
        <v>1.0195865954441707</v>
      </c>
      <c r="J20" s="16">
        <v>6543783.5199999996</v>
      </c>
    </row>
    <row r="21" spans="2:10" x14ac:dyDescent="0.25">
      <c r="B21" s="13">
        <v>45300</v>
      </c>
      <c r="C21" s="13">
        <v>44987</v>
      </c>
      <c r="D21" s="14">
        <v>773</v>
      </c>
      <c r="E21" s="15">
        <v>46083</v>
      </c>
      <c r="F21" s="16">
        <v>14094813.594142811</v>
      </c>
      <c r="G21" s="17">
        <v>6.1652999999999999E-2</v>
      </c>
      <c r="H21" s="18">
        <v>0.99990258231273221</v>
      </c>
      <c r="I21" s="18">
        <v>1.0216523903504486</v>
      </c>
      <c r="J21" s="16">
        <v>14093440.51</v>
      </c>
    </row>
    <row r="22" spans="2:10" x14ac:dyDescent="0.25">
      <c r="B22" s="13">
        <v>45300</v>
      </c>
      <c r="C22" s="13">
        <v>44987</v>
      </c>
      <c r="D22" s="14">
        <v>773</v>
      </c>
      <c r="E22" s="15">
        <v>46083</v>
      </c>
      <c r="F22" s="16">
        <v>15269381.393654713</v>
      </c>
      <c r="G22" s="17">
        <v>6.1652999999999999E-2</v>
      </c>
      <c r="H22" s="18">
        <v>0.99990258193070425</v>
      </c>
      <c r="I22" s="18">
        <v>1.0216523903504486</v>
      </c>
      <c r="J22" s="16">
        <v>15267893.880000003</v>
      </c>
    </row>
    <row r="23" spans="2:10" x14ac:dyDescent="0.25">
      <c r="B23" s="13">
        <v>45300</v>
      </c>
      <c r="C23" s="13">
        <v>44987</v>
      </c>
      <c r="D23" s="14">
        <v>773</v>
      </c>
      <c r="E23" s="15">
        <v>46083</v>
      </c>
      <c r="F23" s="16">
        <v>14682097.493898759</v>
      </c>
      <c r="G23" s="17">
        <v>6.1652999999999999E-2</v>
      </c>
      <c r="H23" s="18">
        <v>0.99990258177352698</v>
      </c>
      <c r="I23" s="18">
        <v>1.0216523903504489</v>
      </c>
      <c r="J23" s="16">
        <v>14680667.189999999</v>
      </c>
    </row>
    <row r="24" spans="2:10" x14ac:dyDescent="0.25">
      <c r="B24" s="13">
        <v>45301</v>
      </c>
      <c r="C24" s="13">
        <v>44987</v>
      </c>
      <c r="D24" s="14">
        <v>772</v>
      </c>
      <c r="E24" s="15">
        <v>46083</v>
      </c>
      <c r="F24" s="16">
        <v>14679621.248262197</v>
      </c>
      <c r="G24" s="17">
        <v>6.1652999999999999E-2</v>
      </c>
      <c r="H24" s="18">
        <v>0.99990366180174006</v>
      </c>
      <c r="I24" s="18">
        <v>1.0218247287392195</v>
      </c>
      <c r="J24" s="16">
        <v>14678207.040000001</v>
      </c>
    </row>
    <row r="25" spans="2:10" x14ac:dyDescent="0.25">
      <c r="B25" s="13">
        <v>45301</v>
      </c>
      <c r="C25" s="13">
        <v>44987</v>
      </c>
      <c r="D25" s="14">
        <v>772</v>
      </c>
      <c r="E25" s="15">
        <v>46083</v>
      </c>
      <c r="F25" s="16">
        <v>9786414.1655081306</v>
      </c>
      <c r="G25" s="17">
        <v>6.1652999999999999E-2</v>
      </c>
      <c r="H25" s="18">
        <v>0.99990366180173995</v>
      </c>
      <c r="I25" s="18">
        <v>1.0218247287392195</v>
      </c>
      <c r="J25" s="16">
        <v>9785471.3599999994</v>
      </c>
    </row>
    <row r="26" spans="2:10" x14ac:dyDescent="0.25">
      <c r="B26" s="13">
        <v>45301</v>
      </c>
      <c r="C26" s="13">
        <v>44987</v>
      </c>
      <c r="D26" s="14">
        <v>772</v>
      </c>
      <c r="E26" s="15">
        <v>46083</v>
      </c>
      <c r="F26" s="16">
        <v>10765055.582058946</v>
      </c>
      <c r="G26" s="17">
        <v>6.1652999999999999E-2</v>
      </c>
      <c r="H26" s="18">
        <v>0.99990366217331272</v>
      </c>
      <c r="I26" s="18">
        <v>1.0218247287392195</v>
      </c>
      <c r="J26" s="16">
        <v>10764018.500000002</v>
      </c>
    </row>
    <row r="27" spans="2:10" x14ac:dyDescent="0.25">
      <c r="B27" s="13">
        <v>45302</v>
      </c>
      <c r="C27" s="13">
        <v>44984</v>
      </c>
      <c r="D27" s="14">
        <v>3286</v>
      </c>
      <c r="E27" s="15">
        <v>48637</v>
      </c>
      <c r="F27" s="16">
        <v>200000000</v>
      </c>
      <c r="G27" s="17">
        <v>7.8262999999999999E-2</v>
      </c>
      <c r="H27" s="18">
        <v>0.99985667405353129</v>
      </c>
      <c r="I27" s="18">
        <v>1.0289879018535313</v>
      </c>
      <c r="J27" s="16">
        <v>199971334.81070626</v>
      </c>
    </row>
    <row r="28" spans="2:10" x14ac:dyDescent="0.25">
      <c r="B28" s="13">
        <v>45322</v>
      </c>
      <c r="C28" s="13">
        <v>44987</v>
      </c>
      <c r="D28" s="14">
        <v>752</v>
      </c>
      <c r="E28" s="15">
        <v>46083</v>
      </c>
      <c r="F28" s="16">
        <v>5476513.7300000004</v>
      </c>
      <c r="G28" s="17">
        <v>6.1652999999999999E-2</v>
      </c>
      <c r="H28" s="18">
        <v>0.99993137551778077</v>
      </c>
      <c r="I28" s="18">
        <v>1.0252776079648234</v>
      </c>
      <c r="J28" s="16">
        <v>5476137.907080913</v>
      </c>
    </row>
    <row r="29" spans="2:10" x14ac:dyDescent="0.25">
      <c r="B29" s="13">
        <v>45322</v>
      </c>
      <c r="C29" s="13">
        <v>44987</v>
      </c>
      <c r="D29" s="14">
        <v>752</v>
      </c>
      <c r="E29" s="15">
        <v>46083</v>
      </c>
      <c r="F29" s="16">
        <v>7305769.0929859756</v>
      </c>
      <c r="G29" s="17">
        <v>6.1652999999999999E-2</v>
      </c>
      <c r="H29" s="18">
        <v>0.99993137437282842</v>
      </c>
      <c r="I29" s="18">
        <v>1.0252776079648234</v>
      </c>
      <c r="J29" s="16">
        <v>7305267.7299999986</v>
      </c>
    </row>
    <row r="30" spans="2:10" x14ac:dyDescent="0.25">
      <c r="B30" s="13">
        <v>45322</v>
      </c>
      <c r="C30" s="13">
        <v>44987</v>
      </c>
      <c r="D30" s="14">
        <v>752</v>
      </c>
      <c r="E30" s="15">
        <v>46083</v>
      </c>
      <c r="F30" s="16">
        <v>5211134.3196166921</v>
      </c>
      <c r="G30" s="17">
        <v>6.1652999999999999E-2</v>
      </c>
      <c r="H30" s="18">
        <v>0.99993137393996046</v>
      </c>
      <c r="I30" s="18">
        <v>1.0252776079648236</v>
      </c>
      <c r="J30" s="16">
        <v>5210776.7</v>
      </c>
    </row>
    <row r="31" spans="2:10" x14ac:dyDescent="0.25">
      <c r="B31" s="13">
        <v>45322</v>
      </c>
      <c r="C31" s="13">
        <v>44987</v>
      </c>
      <c r="D31" s="14">
        <v>752</v>
      </c>
      <c r="E31" s="15">
        <v>46083</v>
      </c>
      <c r="F31" s="16">
        <v>1484441.4802163686</v>
      </c>
      <c r="G31" s="17">
        <v>6.1652999999999999E-2</v>
      </c>
      <c r="H31" s="18">
        <v>0.99993137471720772</v>
      </c>
      <c r="I31" s="18">
        <v>1.0252776079648234</v>
      </c>
      <c r="J31" s="16">
        <v>1484339.61</v>
      </c>
    </row>
    <row r="32" spans="2:10" x14ac:dyDescent="0.25">
      <c r="B32" s="13">
        <v>45322</v>
      </c>
      <c r="C32" s="13">
        <v>44987</v>
      </c>
      <c r="D32" s="14">
        <v>752</v>
      </c>
      <c r="E32" s="15">
        <v>46083</v>
      </c>
      <c r="F32" s="16">
        <v>10769529.797805585</v>
      </c>
      <c r="G32" s="17">
        <v>6.1652999999999999E-2</v>
      </c>
      <c r="H32" s="18">
        <v>0.99993137418072453</v>
      </c>
      <c r="I32" s="18">
        <v>1.0252776079648234</v>
      </c>
      <c r="J32" s="16">
        <v>10768790.729999999</v>
      </c>
    </row>
    <row r="33" spans="2:10" x14ac:dyDescent="0.25">
      <c r="B33" s="13">
        <v>45322</v>
      </c>
      <c r="C33" s="13">
        <v>44987</v>
      </c>
      <c r="D33" s="14">
        <v>752</v>
      </c>
      <c r="E33" s="15">
        <v>46083</v>
      </c>
      <c r="F33" s="16">
        <v>5488903.1254851725</v>
      </c>
      <c r="G33" s="17">
        <v>6.1652999999999999E-2</v>
      </c>
      <c r="H33" s="18">
        <v>0.99993137451536684</v>
      </c>
      <c r="I33" s="18">
        <v>1.0252776079648236</v>
      </c>
      <c r="J33" s="16">
        <v>5488526.4468480814</v>
      </c>
    </row>
    <row r="34" spans="2:10" x14ac:dyDescent="0.25">
      <c r="B34" s="13">
        <v>45322</v>
      </c>
      <c r="C34" s="13">
        <v>45322</v>
      </c>
      <c r="D34" s="14">
        <v>3599</v>
      </c>
      <c r="E34" s="15">
        <v>48921</v>
      </c>
      <c r="F34" s="16">
        <v>9652458.2400000002</v>
      </c>
      <c r="G34" s="17">
        <v>8.5975999999999997E-2</v>
      </c>
      <c r="H34" s="18">
        <v>1</v>
      </c>
      <c r="I34" s="18">
        <v>1</v>
      </c>
      <c r="J34" s="16">
        <v>9652458.2400000002</v>
      </c>
    </row>
    <row r="35" spans="2:10" x14ac:dyDescent="0.25">
      <c r="B35" s="13">
        <v>45322</v>
      </c>
      <c r="C35" s="13">
        <v>45322</v>
      </c>
      <c r="D35" s="14">
        <v>3480</v>
      </c>
      <c r="E35" s="15">
        <v>48802</v>
      </c>
      <c r="F35" s="16">
        <v>4677691.78</v>
      </c>
      <c r="G35" s="17">
        <v>8.5398000000000002E-2</v>
      </c>
      <c r="H35" s="18">
        <v>1</v>
      </c>
      <c r="I35" s="18">
        <v>1</v>
      </c>
      <c r="J35" s="16">
        <v>4677691.78</v>
      </c>
    </row>
    <row r="36" spans="2:10" x14ac:dyDescent="0.25">
      <c r="B36" s="13">
        <v>45322</v>
      </c>
      <c r="C36" s="13">
        <v>45322</v>
      </c>
      <c r="D36" s="14">
        <v>3321</v>
      </c>
      <c r="E36" s="15">
        <v>48643</v>
      </c>
      <c r="F36" s="16">
        <v>13409459.25</v>
      </c>
      <c r="G36" s="17">
        <v>8.3874694565730865E-2</v>
      </c>
      <c r="H36" s="18">
        <v>1</v>
      </c>
      <c r="I36" s="18">
        <v>1</v>
      </c>
      <c r="J36" s="16">
        <v>13409459.25</v>
      </c>
    </row>
    <row r="37" spans="2:10" x14ac:dyDescent="0.25">
      <c r="B37" s="13">
        <v>45322</v>
      </c>
      <c r="C37" s="13">
        <v>45322</v>
      </c>
      <c r="D37" s="14">
        <v>3257</v>
      </c>
      <c r="E37" s="15">
        <v>48579</v>
      </c>
      <c r="F37" s="16">
        <v>2571949.09</v>
      </c>
      <c r="G37" s="17">
        <v>8.5975999999999997E-2</v>
      </c>
      <c r="H37" s="18">
        <v>1</v>
      </c>
      <c r="I37" s="18">
        <v>1</v>
      </c>
      <c r="J37" s="16">
        <v>2571949.09</v>
      </c>
    </row>
    <row r="38" spans="2:10" x14ac:dyDescent="0.25">
      <c r="B38" s="13">
        <v>45322</v>
      </c>
      <c r="C38" s="13">
        <v>45322</v>
      </c>
      <c r="D38" s="14">
        <v>3118</v>
      </c>
      <c r="E38" s="15">
        <v>48440</v>
      </c>
      <c r="F38" s="16">
        <v>8844291.1799999997</v>
      </c>
      <c r="G38" s="17">
        <v>8.2136000000000001E-2</v>
      </c>
      <c r="H38" s="18">
        <v>1</v>
      </c>
      <c r="I38" s="18">
        <v>1</v>
      </c>
      <c r="J38" s="16">
        <v>8844291.1799999997</v>
      </c>
    </row>
    <row r="39" spans="2:10" x14ac:dyDescent="0.25">
      <c r="B39" s="13">
        <v>45322</v>
      </c>
      <c r="C39" s="13">
        <v>45322</v>
      </c>
      <c r="D39" s="14">
        <v>3110</v>
      </c>
      <c r="E39" s="15">
        <v>48432</v>
      </c>
      <c r="F39" s="16">
        <v>7166559.2999999998</v>
      </c>
      <c r="G39" s="17">
        <v>8.4209999999999993E-2</v>
      </c>
      <c r="H39" s="18">
        <v>1</v>
      </c>
      <c r="I39" s="18">
        <v>1</v>
      </c>
      <c r="J39" s="16">
        <v>7166559.2999999998</v>
      </c>
    </row>
    <row r="40" spans="2:10" x14ac:dyDescent="0.25">
      <c r="B40" s="13">
        <v>45322</v>
      </c>
      <c r="C40" s="13">
        <v>45322</v>
      </c>
      <c r="D40" s="14">
        <v>2752</v>
      </c>
      <c r="E40" s="15">
        <v>48074</v>
      </c>
      <c r="F40" s="16">
        <v>5073977.74</v>
      </c>
      <c r="G40" s="17">
        <v>8.4176000000000001E-2</v>
      </c>
      <c r="H40" s="18">
        <v>1</v>
      </c>
      <c r="I40" s="18">
        <v>1</v>
      </c>
      <c r="J40" s="16">
        <v>5073977.74</v>
      </c>
    </row>
    <row r="41" spans="2:10" x14ac:dyDescent="0.25">
      <c r="B41" s="13">
        <v>45322</v>
      </c>
      <c r="C41" s="13">
        <v>45322</v>
      </c>
      <c r="D41" s="14">
        <v>2167</v>
      </c>
      <c r="E41" s="15">
        <v>47489</v>
      </c>
      <c r="F41" s="16">
        <v>5384699.0099999998</v>
      </c>
      <c r="G41" s="17">
        <v>8.2498000000000002E-2</v>
      </c>
      <c r="H41" s="18">
        <v>1</v>
      </c>
      <c r="I41" s="18">
        <v>1</v>
      </c>
      <c r="J41" s="16">
        <v>5384699.0099999998</v>
      </c>
    </row>
    <row r="42" spans="2:10" x14ac:dyDescent="0.25">
      <c r="B42" s="13">
        <v>45322</v>
      </c>
      <c r="C42" s="13">
        <v>45322</v>
      </c>
      <c r="D42" s="14">
        <v>2103</v>
      </c>
      <c r="E42" s="15">
        <v>47425</v>
      </c>
      <c r="F42" s="16">
        <v>26043160.600000001</v>
      </c>
      <c r="G42" s="17">
        <v>8.6263999999999993E-2</v>
      </c>
      <c r="H42" s="18">
        <v>1</v>
      </c>
      <c r="I42" s="18">
        <v>1</v>
      </c>
      <c r="J42" s="16">
        <v>26043160.600000001</v>
      </c>
    </row>
    <row r="43" spans="2:10" x14ac:dyDescent="0.25">
      <c r="B43" s="13">
        <v>45322</v>
      </c>
      <c r="C43" s="13">
        <v>45322</v>
      </c>
      <c r="D43" s="14">
        <v>2095</v>
      </c>
      <c r="E43" s="15">
        <v>47417</v>
      </c>
      <c r="F43" s="16">
        <v>1340324.05</v>
      </c>
      <c r="G43" s="17">
        <v>8.2922999999999997E-2</v>
      </c>
      <c r="H43" s="18">
        <v>1</v>
      </c>
      <c r="I43" s="18">
        <v>1</v>
      </c>
      <c r="J43" s="16">
        <v>1340324.05</v>
      </c>
    </row>
    <row r="44" spans="2:10" x14ac:dyDescent="0.25">
      <c r="B44" s="13">
        <v>45322</v>
      </c>
      <c r="C44" s="13">
        <v>45322</v>
      </c>
      <c r="D44" s="14">
        <v>2095</v>
      </c>
      <c r="E44" s="15">
        <v>47417</v>
      </c>
      <c r="F44" s="16">
        <v>9093830.6699999999</v>
      </c>
      <c r="G44" s="17">
        <v>8.0518000000000006E-2</v>
      </c>
      <c r="H44" s="18">
        <v>1</v>
      </c>
      <c r="I44" s="18">
        <v>1</v>
      </c>
      <c r="J44" s="16">
        <v>9093830.6699999999</v>
      </c>
    </row>
    <row r="45" spans="2:10" x14ac:dyDescent="0.25">
      <c r="B45" s="13">
        <v>45322</v>
      </c>
      <c r="C45" s="13">
        <v>45322</v>
      </c>
      <c r="D45" s="14">
        <v>1921</v>
      </c>
      <c r="E45" s="15">
        <v>47243</v>
      </c>
      <c r="F45" s="16">
        <v>3357828.03</v>
      </c>
      <c r="G45" s="17">
        <v>8.5736999999999994E-2</v>
      </c>
      <c r="H45" s="18">
        <v>1</v>
      </c>
      <c r="I45" s="18">
        <v>1</v>
      </c>
      <c r="J45" s="16">
        <v>3357828.03</v>
      </c>
    </row>
    <row r="46" spans="2:10" x14ac:dyDescent="0.25">
      <c r="B46" s="13">
        <v>45322</v>
      </c>
      <c r="C46" s="13">
        <v>45322</v>
      </c>
      <c r="D46" s="14">
        <v>1391</v>
      </c>
      <c r="E46" s="15">
        <v>46713</v>
      </c>
      <c r="F46" s="16">
        <v>5219359.88</v>
      </c>
      <c r="G46" s="17">
        <v>8.4766999999999995E-2</v>
      </c>
      <c r="H46" s="18">
        <v>1</v>
      </c>
      <c r="I46" s="18">
        <v>1</v>
      </c>
      <c r="J46" s="16">
        <v>5219359.88</v>
      </c>
    </row>
    <row r="47" spans="2:10" x14ac:dyDescent="0.25">
      <c r="B47" s="13">
        <v>45322</v>
      </c>
      <c r="C47" s="13">
        <v>45322</v>
      </c>
      <c r="D47" s="14">
        <v>1058</v>
      </c>
      <c r="E47" s="15">
        <v>46380</v>
      </c>
      <c r="F47" s="16">
        <v>1599497.38</v>
      </c>
      <c r="G47" s="17">
        <v>8.1262000000000001E-2</v>
      </c>
      <c r="H47" s="18">
        <v>1</v>
      </c>
      <c r="I47" s="18">
        <v>1</v>
      </c>
      <c r="J47" s="16">
        <v>1599497.38</v>
      </c>
    </row>
    <row r="48" spans="2:10" x14ac:dyDescent="0.25">
      <c r="B48" s="13">
        <v>45322</v>
      </c>
      <c r="C48" s="13">
        <v>45322</v>
      </c>
      <c r="D48" s="14">
        <v>818</v>
      </c>
      <c r="E48" s="15">
        <v>46140</v>
      </c>
      <c r="F48" s="16">
        <v>2412354.96</v>
      </c>
      <c r="G48" s="17">
        <v>7.3934E-2</v>
      </c>
      <c r="H48" s="18">
        <v>1</v>
      </c>
      <c r="I48" s="18">
        <v>1</v>
      </c>
      <c r="J48" s="16">
        <v>2412354.96</v>
      </c>
    </row>
    <row r="49" spans="2:10" x14ac:dyDescent="0.25">
      <c r="B49" s="13">
        <v>45351</v>
      </c>
      <c r="C49" s="13">
        <v>44987</v>
      </c>
      <c r="D49" s="14">
        <v>722</v>
      </c>
      <c r="E49" s="15">
        <v>46083</v>
      </c>
      <c r="F49" s="16">
        <v>6391228.627916934</v>
      </c>
      <c r="G49" s="17">
        <v>6.1652999999999999E-2</v>
      </c>
      <c r="H49" s="18">
        <v>1.0001660904569156</v>
      </c>
      <c r="I49" s="18">
        <v>1.0304788161124745</v>
      </c>
      <c r="J49" s="16">
        <v>6392290.1499999966</v>
      </c>
    </row>
    <row r="50" spans="2:10" x14ac:dyDescent="0.25">
      <c r="B50" s="13">
        <v>45351</v>
      </c>
      <c r="C50" s="13">
        <v>45351</v>
      </c>
      <c r="D50" s="14">
        <f>+E50-C50</f>
        <v>3369</v>
      </c>
      <c r="E50" s="15">
        <v>48720</v>
      </c>
      <c r="F50" s="16">
        <v>8136663.0999999996</v>
      </c>
      <c r="G50" s="17">
        <v>8.4708401015603604E-2</v>
      </c>
      <c r="H50" s="18">
        <v>1</v>
      </c>
      <c r="I50" s="18">
        <v>1</v>
      </c>
      <c r="J50" s="16">
        <v>8136663.0999999996</v>
      </c>
    </row>
    <row r="51" spans="2:10" x14ac:dyDescent="0.25">
      <c r="B51" s="13">
        <v>45351</v>
      </c>
      <c r="C51" s="13">
        <v>44987</v>
      </c>
      <c r="D51" s="14">
        <v>722</v>
      </c>
      <c r="E51" s="15">
        <v>46083</v>
      </c>
      <c r="F51" s="16">
        <v>1113810.4850422512</v>
      </c>
      <c r="G51" s="17">
        <v>6.1652999999999999E-2</v>
      </c>
      <c r="H51" s="18">
        <v>1.0001660919521169</v>
      </c>
      <c r="I51" s="18">
        <v>1.0304788161124747</v>
      </c>
      <c r="J51" s="16">
        <v>1113995.4800000002</v>
      </c>
    </row>
    <row r="52" spans="2:10" x14ac:dyDescent="0.25">
      <c r="B52" s="13">
        <v>45351</v>
      </c>
      <c r="C52" s="13">
        <v>44987</v>
      </c>
      <c r="D52" s="14">
        <v>722</v>
      </c>
      <c r="E52" s="15">
        <v>46083</v>
      </c>
      <c r="F52" s="16">
        <v>4646056.3430713322</v>
      </c>
      <c r="G52" s="17">
        <v>6.1652999999999999E-2</v>
      </c>
      <c r="H52" s="18">
        <v>1.0001660919521169</v>
      </c>
      <c r="I52" s="18">
        <v>1.0304788161124747</v>
      </c>
      <c r="J52" s="16">
        <v>4646828.0156389978</v>
      </c>
    </row>
    <row r="53" spans="2:10" x14ac:dyDescent="0.25">
      <c r="B53" s="13">
        <v>45351</v>
      </c>
      <c r="C53" s="13">
        <v>44987</v>
      </c>
      <c r="D53" s="14">
        <v>722</v>
      </c>
      <c r="E53" s="15">
        <v>46083</v>
      </c>
      <c r="F53" s="16">
        <v>8368829.6403161762</v>
      </c>
      <c r="G53" s="17">
        <v>6.1652999999999999E-2</v>
      </c>
      <c r="H53" s="18">
        <v>1.0001660912867825</v>
      </c>
      <c r="I53" s="18">
        <v>1.0304788161124747</v>
      </c>
      <c r="J53" s="16">
        <v>8370219.6299999999</v>
      </c>
    </row>
    <row r="54" spans="2:10" x14ac:dyDescent="0.25">
      <c r="B54" s="13">
        <v>45351</v>
      </c>
      <c r="C54" s="13">
        <v>44987</v>
      </c>
      <c r="D54" s="14">
        <v>722</v>
      </c>
      <c r="E54" s="15">
        <v>46083</v>
      </c>
      <c r="F54" s="16">
        <v>3886656.821446829</v>
      </c>
      <c r="G54" s="17">
        <v>6.1652999999999999E-2</v>
      </c>
      <c r="H54" s="18">
        <v>1.0001660912867825</v>
      </c>
      <c r="I54" s="18">
        <v>1.0304788161124747</v>
      </c>
      <c r="J54" s="16">
        <v>3887302.3612795849</v>
      </c>
    </row>
    <row r="55" spans="2:10" x14ac:dyDescent="0.25">
      <c r="B55" s="13">
        <v>45351</v>
      </c>
      <c r="C55" s="13">
        <v>44987</v>
      </c>
      <c r="D55" s="14">
        <v>722</v>
      </c>
      <c r="E55" s="15">
        <v>46083</v>
      </c>
      <c r="F55" s="16">
        <v>22595766.527100109</v>
      </c>
      <c r="G55" s="17">
        <v>6.1652999999999999E-2</v>
      </c>
      <c r="H55" s="18">
        <v>1.0001660912867825</v>
      </c>
      <c r="I55" s="18">
        <v>1.0304788161124747</v>
      </c>
      <c r="J55" s="16">
        <v>22599519.48703843</v>
      </c>
    </row>
    <row r="56" spans="2:10" x14ac:dyDescent="0.25">
      <c r="B56" s="13">
        <v>45351</v>
      </c>
      <c r="C56" s="13">
        <v>44987</v>
      </c>
      <c r="D56" s="14">
        <v>722</v>
      </c>
      <c r="E56" s="15">
        <v>46083</v>
      </c>
      <c r="F56" s="16">
        <v>6166648.9894212559</v>
      </c>
      <c r="G56" s="17">
        <v>6.1652999999999999E-2</v>
      </c>
      <c r="H56" s="18">
        <v>1.0001660912867825</v>
      </c>
      <c r="I56" s="18">
        <v>1.0304788161124747</v>
      </c>
      <c r="J56" s="16">
        <v>6167673.2160870442</v>
      </c>
    </row>
    <row r="57" spans="2:10" x14ac:dyDescent="0.25">
      <c r="B57" s="13">
        <v>45351</v>
      </c>
      <c r="C57" s="13">
        <v>44987</v>
      </c>
      <c r="D57" s="14">
        <v>722</v>
      </c>
      <c r="E57" s="15">
        <v>46083</v>
      </c>
      <c r="F57" s="16">
        <v>6718186.1885498315</v>
      </c>
      <c r="G57" s="17">
        <v>6.1652999999999999E-2</v>
      </c>
      <c r="H57" s="18">
        <v>1.0001660912867825</v>
      </c>
      <c r="I57" s="18">
        <v>1.0304788161124747</v>
      </c>
      <c r="J57" s="16">
        <v>6719302.0207387321</v>
      </c>
    </row>
    <row r="58" spans="2:10" x14ac:dyDescent="0.25">
      <c r="B58" s="13">
        <v>45376</v>
      </c>
      <c r="C58" s="13">
        <v>45376</v>
      </c>
      <c r="D58" s="14">
        <v>1080</v>
      </c>
      <c r="E58" s="15">
        <v>46471</v>
      </c>
      <c r="F58" s="16">
        <v>104840395.84</v>
      </c>
      <c r="G58" s="17">
        <v>8.7499999999999994E-2</v>
      </c>
      <c r="H58" s="18">
        <v>1</v>
      </c>
      <c r="I58" s="18">
        <v>1</v>
      </c>
      <c r="J58" s="16">
        <v>104840395.84</v>
      </c>
    </row>
    <row r="59" spans="2:10" x14ac:dyDescent="0.25">
      <c r="B59" s="13">
        <v>45376</v>
      </c>
      <c r="C59" s="13">
        <v>45376</v>
      </c>
      <c r="D59" s="14">
        <v>1080</v>
      </c>
      <c r="E59" s="15">
        <v>46471</v>
      </c>
      <c r="F59" s="16">
        <v>23284458.739999998</v>
      </c>
      <c r="G59" s="17">
        <v>8.7499999999999994E-2</v>
      </c>
      <c r="H59" s="18">
        <v>1</v>
      </c>
      <c r="I59" s="18">
        <v>1</v>
      </c>
      <c r="J59" s="16">
        <v>23284458.739999998</v>
      </c>
    </row>
    <row r="60" spans="2:10" x14ac:dyDescent="0.25">
      <c r="B60" s="13">
        <v>45379</v>
      </c>
      <c r="C60" s="13">
        <v>45376</v>
      </c>
      <c r="D60" s="14">
        <v>1077</v>
      </c>
      <c r="E60" s="15">
        <v>46471</v>
      </c>
      <c r="F60" s="16">
        <v>1229993.57</v>
      </c>
      <c r="G60" s="17">
        <v>8.7499999999999994E-2</v>
      </c>
      <c r="H60" s="18">
        <v>0.99998500000000001</v>
      </c>
      <c r="I60" s="18">
        <v>1.0007140000000001</v>
      </c>
      <c r="J60" s="16">
        <v>1229974.82</v>
      </c>
    </row>
    <row r="61" spans="2:10" x14ac:dyDescent="0.25">
      <c r="B61" s="13">
        <v>45385</v>
      </c>
      <c r="C61" s="13">
        <v>45385</v>
      </c>
      <c r="D61" s="14">
        <v>2370</v>
      </c>
      <c r="E61" s="15">
        <v>47790</v>
      </c>
      <c r="F61" s="16">
        <v>4415243.4800000004</v>
      </c>
      <c r="G61" s="17">
        <v>8.4516248056275903E-2</v>
      </c>
      <c r="H61" s="18">
        <v>1</v>
      </c>
      <c r="I61" s="18">
        <v>1</v>
      </c>
      <c r="J61" s="16">
        <v>4415243.4800000004</v>
      </c>
    </row>
    <row r="62" spans="2:10" x14ac:dyDescent="0.25">
      <c r="B62" s="13">
        <v>45385</v>
      </c>
      <c r="C62" s="13">
        <v>45385</v>
      </c>
      <c r="D62" s="14">
        <v>974</v>
      </c>
      <c r="E62" s="15">
        <v>46359</v>
      </c>
      <c r="F62" s="16">
        <v>1000000</v>
      </c>
      <c r="G62" s="17">
        <v>0.08</v>
      </c>
      <c r="H62" s="18">
        <v>1</v>
      </c>
      <c r="I62" s="18">
        <v>1</v>
      </c>
      <c r="J62" s="16">
        <v>1000000</v>
      </c>
    </row>
    <row r="63" spans="2:10" x14ac:dyDescent="0.25">
      <c r="B63" s="13">
        <v>45385</v>
      </c>
      <c r="C63" s="13">
        <v>45376</v>
      </c>
      <c r="D63" s="14">
        <v>1072</v>
      </c>
      <c r="E63" s="15">
        <v>46471</v>
      </c>
      <c r="F63" s="16">
        <v>2604817.7825624505</v>
      </c>
      <c r="G63" s="17">
        <v>8.7499999999999994E-2</v>
      </c>
      <c r="H63" s="18">
        <v>0.99996047993716108</v>
      </c>
      <c r="I63" s="18">
        <v>1.0019049230509582</v>
      </c>
      <c r="J63" s="16">
        <v>2604714.84</v>
      </c>
    </row>
    <row r="64" spans="2:10" x14ac:dyDescent="0.25">
      <c r="B64" s="13">
        <v>45385</v>
      </c>
      <c r="C64" s="13">
        <v>45376</v>
      </c>
      <c r="D64" s="14">
        <v>1072</v>
      </c>
      <c r="E64" s="15">
        <v>46471</v>
      </c>
      <c r="F64" s="16">
        <v>3036401.389002128</v>
      </c>
      <c r="G64" s="17">
        <v>8.7499999999999994E-2</v>
      </c>
      <c r="H64" s="18">
        <v>0.99996047986193048</v>
      </c>
      <c r="I64" s="18">
        <v>1.0019049230509582</v>
      </c>
      <c r="J64" s="16">
        <v>3036281.39</v>
      </c>
    </row>
    <row r="65" spans="2:10" x14ac:dyDescent="0.25">
      <c r="B65" s="13">
        <v>45385</v>
      </c>
      <c r="C65" s="13">
        <v>45376</v>
      </c>
      <c r="D65" s="14">
        <v>1072</v>
      </c>
      <c r="E65" s="15">
        <v>46471</v>
      </c>
      <c r="F65" s="16">
        <v>405180.51230231614</v>
      </c>
      <c r="G65" s="17">
        <v>8.7499999999999994E-2</v>
      </c>
      <c r="H65" s="18">
        <v>0.99996047986193048</v>
      </c>
      <c r="I65" s="18">
        <v>1.0019049230509582</v>
      </c>
      <c r="J65" s="16">
        <v>405164.49999999994</v>
      </c>
    </row>
    <row r="66" spans="2:10" x14ac:dyDescent="0.25">
      <c r="B66" s="13">
        <v>45385</v>
      </c>
      <c r="C66" s="13">
        <v>45385</v>
      </c>
      <c r="D66" s="14">
        <v>2586</v>
      </c>
      <c r="E66" s="15">
        <v>47971</v>
      </c>
      <c r="F66" s="16">
        <v>8061203.1699999999</v>
      </c>
      <c r="G66" s="17">
        <v>8.1618999999999997E-2</v>
      </c>
      <c r="H66" s="18">
        <v>1</v>
      </c>
      <c r="I66" s="18">
        <v>1</v>
      </c>
      <c r="J66" s="16">
        <v>8061203.1699999999</v>
      </c>
    </row>
    <row r="67" spans="2:10" x14ac:dyDescent="0.25">
      <c r="B67" s="13">
        <v>45385</v>
      </c>
      <c r="C67" s="13">
        <v>45376</v>
      </c>
      <c r="D67" s="14">
        <v>1072</v>
      </c>
      <c r="E67" s="15">
        <v>46471</v>
      </c>
      <c r="F67" s="16">
        <v>1465335.39</v>
      </c>
      <c r="G67" s="17">
        <v>8.7499999999999994E-2</v>
      </c>
      <c r="H67" s="18">
        <v>0.99996039999999997</v>
      </c>
      <c r="I67" s="18">
        <v>1.001905</v>
      </c>
      <c r="J67" s="16">
        <v>1465277.4800000002</v>
      </c>
    </row>
    <row r="68" spans="2:10" x14ac:dyDescent="0.25">
      <c r="B68" s="13">
        <v>45385</v>
      </c>
      <c r="C68" s="13">
        <v>45376</v>
      </c>
      <c r="D68" s="14">
        <v>1072</v>
      </c>
      <c r="E68" s="15">
        <v>46471</v>
      </c>
      <c r="F68" s="16">
        <v>1531193.9</v>
      </c>
      <c r="G68" s="17">
        <v>8.7499999999999994E-2</v>
      </c>
      <c r="H68" s="18">
        <v>0.99995999999999996</v>
      </c>
      <c r="I68" s="18">
        <v>1.001905</v>
      </c>
      <c r="J68" s="16">
        <v>1531133.39</v>
      </c>
    </row>
    <row r="69" spans="2:10" x14ac:dyDescent="0.25">
      <c r="B69" s="13">
        <v>45385</v>
      </c>
      <c r="C69" s="13">
        <v>45376</v>
      </c>
      <c r="D69" s="14">
        <v>1072</v>
      </c>
      <c r="E69" s="15">
        <v>46471</v>
      </c>
      <c r="F69" s="16">
        <v>1525758.55</v>
      </c>
      <c r="G69" s="17">
        <v>8.7499999999999994E-2</v>
      </c>
      <c r="H69" s="18">
        <v>0.99995999999999996</v>
      </c>
      <c r="I69" s="18">
        <v>1.001905</v>
      </c>
      <c r="J69" s="16">
        <v>1525698.2499999972</v>
      </c>
    </row>
    <row r="70" spans="2:10" x14ac:dyDescent="0.25">
      <c r="B70" s="13">
        <v>45385</v>
      </c>
      <c r="C70" s="13">
        <v>45376</v>
      </c>
      <c r="D70" s="14">
        <v>1072</v>
      </c>
      <c r="E70" s="15">
        <v>46471</v>
      </c>
      <c r="F70" s="16">
        <v>1348490.09</v>
      </c>
      <c r="G70" s="17">
        <v>8.7499999999999994E-2</v>
      </c>
      <c r="H70" s="18">
        <v>0.99995999999999996</v>
      </c>
      <c r="I70" s="18">
        <v>1.001905</v>
      </c>
      <c r="J70" s="16">
        <v>1348436.8</v>
      </c>
    </row>
    <row r="71" spans="2:10" x14ac:dyDescent="0.25">
      <c r="B71" s="13">
        <v>45385</v>
      </c>
      <c r="C71" s="13">
        <v>45370</v>
      </c>
      <c r="D71" s="14">
        <v>1786</v>
      </c>
      <c r="E71" s="15">
        <v>47196</v>
      </c>
      <c r="F71" s="16">
        <v>150000000</v>
      </c>
      <c r="G71" s="17">
        <v>9.2499999999999999E-2</v>
      </c>
      <c r="H71" s="18">
        <v>0.99992539999999996</v>
      </c>
      <c r="I71" s="18">
        <v>1.0035229999999999</v>
      </c>
      <c r="J71" s="16">
        <v>149988822.53</v>
      </c>
    </row>
    <row r="72" spans="2:10" x14ac:dyDescent="0.25">
      <c r="B72" s="13">
        <v>45387</v>
      </c>
      <c r="C72" s="13">
        <v>45376</v>
      </c>
      <c r="D72" s="14">
        <v>1070</v>
      </c>
      <c r="E72" s="15">
        <v>46471</v>
      </c>
      <c r="F72" s="16">
        <v>4868934.91</v>
      </c>
      <c r="G72" s="17">
        <v>8.7499999999999994E-2</v>
      </c>
      <c r="H72" s="18">
        <v>0.99995116431835096</v>
      </c>
      <c r="I72" s="18">
        <v>1.0023820000000001</v>
      </c>
      <c r="J72" s="16">
        <v>4868697.13</v>
      </c>
    </row>
    <row r="73" spans="2:10" x14ac:dyDescent="0.25">
      <c r="B73" s="13">
        <v>45387</v>
      </c>
      <c r="C73" s="13">
        <v>45376</v>
      </c>
      <c r="D73" s="14">
        <v>1070</v>
      </c>
      <c r="E73" s="15">
        <v>46471</v>
      </c>
      <c r="F73" s="16">
        <v>150000000</v>
      </c>
      <c r="G73" s="17">
        <v>8.7499999999999994E-2</v>
      </c>
      <c r="H73" s="18">
        <v>0.99995116431835096</v>
      </c>
      <c r="I73" s="18">
        <v>1.0023820000000001</v>
      </c>
      <c r="J73" s="16">
        <v>149992674.75</v>
      </c>
    </row>
    <row r="74" spans="2:10" x14ac:dyDescent="0.25">
      <c r="B74" s="13">
        <v>45387</v>
      </c>
      <c r="C74" s="13">
        <v>45370</v>
      </c>
      <c r="D74" s="14">
        <v>1784</v>
      </c>
      <c r="E74" s="15">
        <v>47196</v>
      </c>
      <c r="F74" s="16">
        <v>200000000</v>
      </c>
      <c r="G74" s="17">
        <v>9.2499999999999999E-2</v>
      </c>
      <c r="H74" s="18">
        <v>0.999915</v>
      </c>
      <c r="I74" s="18">
        <v>1.004027</v>
      </c>
      <c r="J74" s="16">
        <v>199983170.06</v>
      </c>
    </row>
    <row r="75" spans="2:10" x14ac:dyDescent="0.25">
      <c r="B75" s="13">
        <v>45387</v>
      </c>
      <c r="C75" s="13">
        <v>45387</v>
      </c>
      <c r="D75" s="14">
        <v>1080</v>
      </c>
      <c r="E75" s="15">
        <v>46482</v>
      </c>
      <c r="F75" s="16">
        <v>40000000</v>
      </c>
      <c r="G75" s="17">
        <v>8.7499999999999994E-2</v>
      </c>
      <c r="H75" s="18">
        <v>1.0000000000000002</v>
      </c>
      <c r="I75" s="18">
        <v>1.0000000000000002</v>
      </c>
      <c r="J75" s="16">
        <v>40000000.000000007</v>
      </c>
    </row>
    <row r="76" spans="2:10" x14ac:dyDescent="0.25">
      <c r="B76" s="13">
        <v>45387</v>
      </c>
      <c r="C76" s="13">
        <v>45387</v>
      </c>
      <c r="D76" s="14">
        <v>1080</v>
      </c>
      <c r="E76" s="15">
        <v>46482</v>
      </c>
      <c r="F76" s="16">
        <v>85039273.040000007</v>
      </c>
      <c r="G76" s="17">
        <v>8.7499999999999994E-2</v>
      </c>
      <c r="H76" s="18">
        <v>1.0000000000000002</v>
      </c>
      <c r="I76" s="18">
        <v>1.0000000000000002</v>
      </c>
      <c r="J76" s="16">
        <v>85039273.040000007</v>
      </c>
    </row>
    <row r="77" spans="2:10" x14ac:dyDescent="0.25">
      <c r="B77" s="13">
        <v>45387</v>
      </c>
      <c r="C77" s="13">
        <v>45387</v>
      </c>
      <c r="D77" s="14">
        <v>1080</v>
      </c>
      <c r="E77" s="15">
        <v>46482</v>
      </c>
      <c r="F77" s="16">
        <v>85039273.040000007</v>
      </c>
      <c r="G77" s="17">
        <v>8.7499999999999994E-2</v>
      </c>
      <c r="H77" s="18">
        <v>1.0000000000000002</v>
      </c>
      <c r="I77" s="18">
        <v>1.0000000000000002</v>
      </c>
      <c r="J77" s="16">
        <v>85039273.040000007</v>
      </c>
    </row>
    <row r="78" spans="2:10" x14ac:dyDescent="0.25">
      <c r="B78" s="13">
        <v>45387</v>
      </c>
      <c r="C78" s="13">
        <v>45376</v>
      </c>
      <c r="D78" s="14">
        <v>1070</v>
      </c>
      <c r="E78" s="15">
        <v>46471</v>
      </c>
      <c r="F78" s="16">
        <v>23344400.16</v>
      </c>
      <c r="G78" s="17">
        <v>8.7499999999999994E-2</v>
      </c>
      <c r="H78" s="18">
        <v>0.99995100000000003</v>
      </c>
      <c r="I78" s="18">
        <v>1.0023820000000001</v>
      </c>
      <c r="J78" s="16">
        <v>23343260.140000001</v>
      </c>
    </row>
    <row r="79" spans="2:10" x14ac:dyDescent="0.25">
      <c r="B79" s="13">
        <v>45387</v>
      </c>
      <c r="C79" s="13">
        <v>45387</v>
      </c>
      <c r="D79" s="14">
        <v>1080</v>
      </c>
      <c r="E79" s="15">
        <v>46482</v>
      </c>
      <c r="F79" s="16">
        <v>19445990.18</v>
      </c>
      <c r="G79" s="17">
        <v>8.7499999999999994E-2</v>
      </c>
      <c r="H79" s="18">
        <v>1.0000000000000002</v>
      </c>
      <c r="I79" s="18">
        <v>1.0000000000000002</v>
      </c>
      <c r="J79" s="16">
        <v>19445990.18</v>
      </c>
    </row>
    <row r="80" spans="2:10" x14ac:dyDescent="0.25">
      <c r="B80" s="13">
        <v>45397</v>
      </c>
      <c r="C80" s="13">
        <v>45387</v>
      </c>
      <c r="D80" s="14">
        <v>1070</v>
      </c>
      <c r="E80" s="15">
        <v>46482</v>
      </c>
      <c r="F80" s="16">
        <v>3594977.2189410701</v>
      </c>
      <c r="G80" s="17">
        <v>8.7499999999999994E-2</v>
      </c>
      <c r="H80" s="18">
        <v>0.99995116549274776</v>
      </c>
      <c r="I80" s="18">
        <v>1.0023817205332535</v>
      </c>
      <c r="J80" s="16">
        <v>3594801.66</v>
      </c>
    </row>
    <row r="81" spans="2:10" x14ac:dyDescent="0.25">
      <c r="B81" s="13">
        <v>45397</v>
      </c>
      <c r="C81" s="13">
        <v>45397</v>
      </c>
      <c r="D81" s="14">
        <v>3330</v>
      </c>
      <c r="E81" s="15">
        <v>48775</v>
      </c>
      <c r="F81" s="16">
        <v>500000</v>
      </c>
      <c r="G81" s="17">
        <v>8.873691284767489E-2</v>
      </c>
      <c r="H81" s="18">
        <v>1</v>
      </c>
      <c r="I81" s="18">
        <v>1</v>
      </c>
      <c r="J81" s="16">
        <v>500000</v>
      </c>
    </row>
    <row r="82" spans="2:10" x14ac:dyDescent="0.25">
      <c r="B82" s="13">
        <v>45397</v>
      </c>
      <c r="C82" s="13">
        <v>45387</v>
      </c>
      <c r="D82" s="14">
        <v>1070</v>
      </c>
      <c r="E82" s="15">
        <v>46482</v>
      </c>
      <c r="F82" s="16">
        <v>7773712.4699999997</v>
      </c>
      <c r="G82" s="17">
        <v>8.7499999999999994E-2</v>
      </c>
      <c r="H82" s="18">
        <v>0.99995116404269824</v>
      </c>
      <c r="I82" s="18">
        <v>1.0023817195952687</v>
      </c>
      <c r="J82" s="16">
        <v>7773332.8300000001</v>
      </c>
    </row>
    <row r="83" spans="2:10" x14ac:dyDescent="0.25">
      <c r="B83" s="13">
        <v>45398</v>
      </c>
      <c r="C83" s="13">
        <v>45398</v>
      </c>
      <c r="D83" s="14">
        <v>1800</v>
      </c>
      <c r="E83" s="15">
        <v>47224</v>
      </c>
      <c r="F83" s="16">
        <v>110000000</v>
      </c>
      <c r="G83" s="17">
        <v>9.2499999999999999E-2</v>
      </c>
      <c r="H83" s="18">
        <v>1</v>
      </c>
      <c r="I83" s="18">
        <v>1</v>
      </c>
      <c r="J83" s="16">
        <v>110000000</v>
      </c>
    </row>
    <row r="84" spans="2:10" x14ac:dyDescent="0.25">
      <c r="B84" s="13">
        <v>45398</v>
      </c>
      <c r="C84" s="13">
        <v>45398</v>
      </c>
      <c r="D84" s="14">
        <v>1800</v>
      </c>
      <c r="E84" s="15">
        <v>47224</v>
      </c>
      <c r="F84" s="16">
        <v>110000000</v>
      </c>
      <c r="G84" s="17">
        <v>9.2499999999999999E-2</v>
      </c>
      <c r="H84" s="18">
        <v>1</v>
      </c>
      <c r="I84" s="18">
        <v>1</v>
      </c>
      <c r="J84" s="16">
        <v>110000000</v>
      </c>
    </row>
    <row r="85" spans="2:10" x14ac:dyDescent="0.25">
      <c r="B85" s="13">
        <v>45413</v>
      </c>
      <c r="C85" s="13">
        <v>45398</v>
      </c>
      <c r="D85" s="14">
        <v>1785</v>
      </c>
      <c r="E85" s="15">
        <v>47224</v>
      </c>
      <c r="F85" s="16">
        <v>200000000</v>
      </c>
      <c r="G85" s="17">
        <v>9.2499999999999999E-2</v>
      </c>
      <c r="H85" s="18">
        <v>0.99992063529999997</v>
      </c>
      <c r="I85" s="18">
        <v>1.0037750000000001</v>
      </c>
      <c r="J85" s="16">
        <v>199984127.05000001</v>
      </c>
    </row>
    <row r="86" spans="2:10" x14ac:dyDescent="0.25">
      <c r="B86" s="13">
        <v>45435</v>
      </c>
      <c r="C86" s="13">
        <v>45376</v>
      </c>
      <c r="D86" s="14">
        <v>1022</v>
      </c>
      <c r="E86" s="15">
        <v>46471</v>
      </c>
      <c r="F86" s="16">
        <v>1307638.31</v>
      </c>
      <c r="G86" s="17">
        <v>8.7499999999999994E-2</v>
      </c>
      <c r="H86" s="18">
        <v>0.99979600000000002</v>
      </c>
      <c r="I86" s="18">
        <v>1.0138929999999999</v>
      </c>
      <c r="J86" s="16">
        <v>1307371.49</v>
      </c>
    </row>
    <row r="87" spans="2:10" x14ac:dyDescent="0.25">
      <c r="B87" s="13">
        <v>45435</v>
      </c>
      <c r="C87" s="13">
        <v>45376</v>
      </c>
      <c r="D87" s="14">
        <v>1022</v>
      </c>
      <c r="E87" s="15">
        <v>46471</v>
      </c>
      <c r="F87" s="16">
        <v>758472.39</v>
      </c>
      <c r="G87" s="17">
        <v>8.7499999999999994E-2</v>
      </c>
      <c r="H87" s="18">
        <v>0.99979600000000002</v>
      </c>
      <c r="I87" s="18">
        <v>1.0138929999999999</v>
      </c>
      <c r="J87" s="16">
        <v>758317.63</v>
      </c>
    </row>
    <row r="88" spans="2:10" x14ac:dyDescent="0.25">
      <c r="B88" s="13">
        <v>45435</v>
      </c>
      <c r="C88" s="13">
        <v>45376</v>
      </c>
      <c r="D88" s="14">
        <v>1022</v>
      </c>
      <c r="E88" s="15">
        <v>46471</v>
      </c>
      <c r="F88" s="16">
        <v>577901.26</v>
      </c>
      <c r="G88" s="17">
        <v>8.7499999999999994E-2</v>
      </c>
      <c r="H88" s="18">
        <v>0.99979600000000002</v>
      </c>
      <c r="I88" s="18">
        <v>1.0138929999999999</v>
      </c>
      <c r="J88" s="16">
        <v>577783.35</v>
      </c>
    </row>
    <row r="89" spans="2:10" x14ac:dyDescent="0.25">
      <c r="B89" s="13">
        <v>45435</v>
      </c>
      <c r="C89" s="13">
        <v>45376</v>
      </c>
      <c r="D89" s="14">
        <v>1022</v>
      </c>
      <c r="E89" s="15">
        <v>46471</v>
      </c>
      <c r="F89" s="16">
        <v>720959.79</v>
      </c>
      <c r="G89" s="17">
        <v>8.7499999999999994E-2</v>
      </c>
      <c r="H89" s="18">
        <v>0.99979600000000002</v>
      </c>
      <c r="I89" s="18">
        <v>1.0138929999999999</v>
      </c>
      <c r="J89" s="16">
        <v>720812.68</v>
      </c>
    </row>
    <row r="90" spans="2:10" x14ac:dyDescent="0.25">
      <c r="B90" s="13">
        <v>45435</v>
      </c>
      <c r="C90" s="13">
        <v>45376</v>
      </c>
      <c r="D90" s="14">
        <v>1022</v>
      </c>
      <c r="E90" s="15">
        <v>46471</v>
      </c>
      <c r="F90" s="16">
        <v>686665.55</v>
      </c>
      <c r="G90" s="17">
        <v>8.7499999999999994E-2</v>
      </c>
      <c r="H90" s="18">
        <v>0.99979600000000002</v>
      </c>
      <c r="I90" s="18">
        <v>1.0138929999999999</v>
      </c>
      <c r="J90" s="16">
        <v>686525.43999999994</v>
      </c>
    </row>
    <row r="91" spans="2:10" x14ac:dyDescent="0.25">
      <c r="B91" s="13">
        <v>45435</v>
      </c>
      <c r="C91" s="13">
        <v>45435</v>
      </c>
      <c r="D91" s="14">
        <v>2520</v>
      </c>
      <c r="E91" s="15">
        <v>47991</v>
      </c>
      <c r="F91" s="16">
        <v>1724780.33</v>
      </c>
      <c r="G91" s="17">
        <v>8.5440000000000002E-2</v>
      </c>
      <c r="H91" s="18">
        <v>1</v>
      </c>
      <c r="I91" s="18">
        <v>1</v>
      </c>
      <c r="J91" s="16">
        <v>1724780.33</v>
      </c>
    </row>
    <row r="92" spans="2:10" x14ac:dyDescent="0.25">
      <c r="B92" s="13">
        <v>45453</v>
      </c>
      <c r="C92" s="13">
        <v>45425</v>
      </c>
      <c r="D92" s="14">
        <v>1773</v>
      </c>
      <c r="E92" s="15">
        <v>47251</v>
      </c>
      <c r="F92" s="16">
        <v>200000000</v>
      </c>
      <c r="G92" s="17">
        <v>9.2499999999999999E-2</v>
      </c>
      <c r="H92" s="18">
        <v>0.99986740025271503</v>
      </c>
      <c r="I92" s="18">
        <v>1.0068049002527151</v>
      </c>
      <c r="J92" s="16">
        <v>199973480.05000001</v>
      </c>
    </row>
    <row r="93" spans="2:10" x14ac:dyDescent="0.25">
      <c r="B93" s="13">
        <v>45455</v>
      </c>
      <c r="C93" s="13">
        <v>45455</v>
      </c>
      <c r="D93" s="14">
        <v>720</v>
      </c>
      <c r="E93" s="15">
        <v>46185</v>
      </c>
      <c r="F93" s="16">
        <v>46757.5</v>
      </c>
      <c r="G93" s="17">
        <v>3.8199999999999998E-2</v>
      </c>
      <c r="H93" s="18">
        <v>1</v>
      </c>
      <c r="I93" s="18">
        <v>1</v>
      </c>
      <c r="J93" s="16">
        <v>46757.5</v>
      </c>
    </row>
    <row r="94" spans="2:10" x14ac:dyDescent="0.25">
      <c r="B94" s="13">
        <v>45455</v>
      </c>
      <c r="C94" s="13">
        <v>45455</v>
      </c>
      <c r="D94" s="14">
        <v>1080</v>
      </c>
      <c r="E94" s="15">
        <v>46550</v>
      </c>
      <c r="F94" s="16">
        <v>225970</v>
      </c>
      <c r="G94" s="17">
        <v>4.2999999999999997E-2</v>
      </c>
      <c r="H94" s="18">
        <v>1</v>
      </c>
      <c r="I94" s="18">
        <v>1</v>
      </c>
      <c r="J94" s="16">
        <v>225970</v>
      </c>
    </row>
    <row r="95" spans="2:10" x14ac:dyDescent="0.25">
      <c r="B95" s="13">
        <v>45455</v>
      </c>
      <c r="C95" s="13">
        <v>45455</v>
      </c>
      <c r="D95" s="14">
        <v>1440</v>
      </c>
      <c r="E95" s="15">
        <v>46916</v>
      </c>
      <c r="F95" s="16">
        <v>1633857.5</v>
      </c>
      <c r="G95" s="17">
        <v>4.7100000000000003E-2</v>
      </c>
      <c r="H95" s="18">
        <v>1</v>
      </c>
      <c r="I95" s="18">
        <v>1</v>
      </c>
      <c r="J95" s="16">
        <v>1633857.5</v>
      </c>
    </row>
    <row r="96" spans="2:10" x14ac:dyDescent="0.25">
      <c r="B96" s="13">
        <v>45455</v>
      </c>
      <c r="C96" s="13">
        <v>45455</v>
      </c>
      <c r="D96" s="14">
        <v>1800</v>
      </c>
      <c r="E96" s="15">
        <v>47281</v>
      </c>
      <c r="F96" s="16">
        <v>18242652.5</v>
      </c>
      <c r="G96" s="17">
        <v>5.0700000000000002E-2</v>
      </c>
      <c r="H96" s="18">
        <v>1</v>
      </c>
      <c r="I96" s="18">
        <v>1</v>
      </c>
      <c r="J96" s="16">
        <v>18242652.5</v>
      </c>
    </row>
    <row r="97" spans="2:10" x14ac:dyDescent="0.25">
      <c r="B97" s="13">
        <v>45455</v>
      </c>
      <c r="C97" s="13">
        <v>45455</v>
      </c>
      <c r="D97" s="14">
        <v>2160</v>
      </c>
      <c r="E97" s="15">
        <v>47646</v>
      </c>
      <c r="F97" s="16">
        <v>4552440</v>
      </c>
      <c r="G97" s="17">
        <v>5.3600000000000002E-2</v>
      </c>
      <c r="H97" s="18">
        <v>1</v>
      </c>
      <c r="I97" s="18">
        <v>1</v>
      </c>
      <c r="J97" s="16">
        <v>4552440</v>
      </c>
    </row>
    <row r="98" spans="2:10" x14ac:dyDescent="0.25">
      <c r="B98" s="13">
        <v>45455</v>
      </c>
      <c r="C98" s="13">
        <v>45455</v>
      </c>
      <c r="D98" s="14">
        <v>2520</v>
      </c>
      <c r="E98" s="15">
        <v>48011</v>
      </c>
      <c r="F98" s="16">
        <v>53100</v>
      </c>
      <c r="G98" s="17">
        <v>5.6399999999999999E-2</v>
      </c>
      <c r="H98" s="18">
        <v>1</v>
      </c>
      <c r="I98" s="18">
        <v>1</v>
      </c>
      <c r="J98" s="16">
        <v>53100</v>
      </c>
    </row>
    <row r="99" spans="2:10" x14ac:dyDescent="0.25">
      <c r="B99" s="13">
        <v>45470</v>
      </c>
      <c r="C99" s="13">
        <v>45470</v>
      </c>
      <c r="D99" s="14">
        <v>360</v>
      </c>
      <c r="E99" s="15">
        <v>45835</v>
      </c>
      <c r="F99" s="16">
        <v>70357.5</v>
      </c>
      <c r="G99" s="17">
        <v>3.2500000000000001E-2</v>
      </c>
      <c r="H99" s="18">
        <v>1</v>
      </c>
      <c r="I99" s="18">
        <v>1</v>
      </c>
      <c r="J99" s="16">
        <v>70357.5</v>
      </c>
    </row>
    <row r="100" spans="2:10" x14ac:dyDescent="0.25">
      <c r="B100" s="13">
        <v>45470</v>
      </c>
      <c r="C100" s="13">
        <v>45470</v>
      </c>
      <c r="D100" s="14">
        <v>720</v>
      </c>
      <c r="E100" s="15">
        <v>46200</v>
      </c>
      <c r="F100" s="16">
        <v>108265</v>
      </c>
      <c r="G100" s="17">
        <v>3.8199999999999998E-2</v>
      </c>
      <c r="H100" s="18">
        <v>1</v>
      </c>
      <c r="I100" s="18">
        <v>1</v>
      </c>
      <c r="J100" s="16">
        <v>108265</v>
      </c>
    </row>
    <row r="101" spans="2:10" x14ac:dyDescent="0.25">
      <c r="B101" s="13">
        <v>45470</v>
      </c>
      <c r="C101" s="13">
        <v>45470</v>
      </c>
      <c r="D101" s="14">
        <v>1080</v>
      </c>
      <c r="E101" s="15">
        <v>46565</v>
      </c>
      <c r="F101" s="16">
        <v>268597.5</v>
      </c>
      <c r="G101" s="17">
        <v>4.2999999999999997E-2</v>
      </c>
      <c r="H101" s="18">
        <v>1</v>
      </c>
      <c r="I101" s="18">
        <v>1</v>
      </c>
      <c r="J101" s="16">
        <v>268597.5</v>
      </c>
    </row>
    <row r="102" spans="2:10" x14ac:dyDescent="0.25">
      <c r="B102" s="13">
        <v>45470</v>
      </c>
      <c r="C102" s="13">
        <v>45470</v>
      </c>
      <c r="D102" s="14">
        <v>1440</v>
      </c>
      <c r="E102" s="15">
        <v>46931</v>
      </c>
      <c r="F102" s="16">
        <v>342495</v>
      </c>
      <c r="G102" s="17">
        <v>4.7100000000000003E-2</v>
      </c>
      <c r="H102" s="18">
        <v>1</v>
      </c>
      <c r="I102" s="18">
        <v>1</v>
      </c>
      <c r="J102" s="16">
        <v>342495</v>
      </c>
    </row>
    <row r="103" spans="2:10" x14ac:dyDescent="0.25">
      <c r="B103" s="13">
        <v>45470</v>
      </c>
      <c r="C103" s="13">
        <v>45470</v>
      </c>
      <c r="D103" s="14">
        <v>1800</v>
      </c>
      <c r="E103" s="15">
        <v>47296</v>
      </c>
      <c r="F103" s="16">
        <v>327155</v>
      </c>
      <c r="G103" s="17">
        <v>5.0700000000000002E-2</v>
      </c>
      <c r="H103" s="18">
        <v>1</v>
      </c>
      <c r="I103" s="18">
        <v>1</v>
      </c>
      <c r="J103" s="16">
        <v>327155</v>
      </c>
    </row>
    <row r="104" spans="2:10" x14ac:dyDescent="0.25">
      <c r="B104" s="13">
        <v>45470</v>
      </c>
      <c r="C104" s="13">
        <v>45470</v>
      </c>
      <c r="D104" s="14">
        <v>2160</v>
      </c>
      <c r="E104" s="15">
        <v>47661</v>
      </c>
      <c r="F104" s="16">
        <v>285117.5</v>
      </c>
      <c r="G104" s="17">
        <v>5.3600000000000002E-2</v>
      </c>
      <c r="H104" s="18">
        <v>1</v>
      </c>
      <c r="I104" s="18">
        <v>1</v>
      </c>
      <c r="J104" s="16">
        <v>285117.5</v>
      </c>
    </row>
    <row r="105" spans="2:10" x14ac:dyDescent="0.25">
      <c r="B105" s="13">
        <v>45470</v>
      </c>
      <c r="C105" s="13">
        <v>45470</v>
      </c>
      <c r="D105" s="14">
        <v>2520</v>
      </c>
      <c r="E105" s="15">
        <v>48026</v>
      </c>
      <c r="F105" s="16">
        <v>234023.5</v>
      </c>
      <c r="G105" s="17">
        <v>5.6399999999999999E-2</v>
      </c>
      <c r="H105" s="18">
        <v>1</v>
      </c>
      <c r="I105" s="18">
        <v>1</v>
      </c>
      <c r="J105" s="16">
        <v>234023.5</v>
      </c>
    </row>
    <row r="106" spans="2:10" x14ac:dyDescent="0.25">
      <c r="B106" s="13">
        <v>45470</v>
      </c>
      <c r="C106" s="13">
        <v>45470</v>
      </c>
      <c r="D106" s="14">
        <v>2880</v>
      </c>
      <c r="E106" s="15">
        <v>48392</v>
      </c>
      <c r="F106" s="16">
        <v>1039521</v>
      </c>
      <c r="G106" s="17">
        <v>5.9299999999999999E-2</v>
      </c>
      <c r="H106" s="18">
        <v>1</v>
      </c>
      <c r="I106" s="18">
        <v>1</v>
      </c>
      <c r="J106" s="16">
        <v>1039521</v>
      </c>
    </row>
    <row r="107" spans="2:10" x14ac:dyDescent="0.25">
      <c r="B107" s="13">
        <v>45470</v>
      </c>
      <c r="C107" s="13">
        <v>45470</v>
      </c>
      <c r="D107" s="14">
        <v>3240</v>
      </c>
      <c r="E107" s="15">
        <v>48757</v>
      </c>
      <c r="F107" s="16">
        <v>763902.5</v>
      </c>
      <c r="G107" s="17">
        <v>6.2100000000000002E-2</v>
      </c>
      <c r="H107" s="18">
        <v>1</v>
      </c>
      <c r="I107" s="18">
        <v>1</v>
      </c>
      <c r="J107" s="16">
        <v>763902.5</v>
      </c>
    </row>
    <row r="108" spans="2:10" x14ac:dyDescent="0.25">
      <c r="B108" s="13">
        <v>45471</v>
      </c>
      <c r="C108" s="13">
        <v>45425</v>
      </c>
      <c r="D108" s="14">
        <v>1755</v>
      </c>
      <c r="E108" s="15">
        <v>47251</v>
      </c>
      <c r="F108" s="16">
        <v>100000000</v>
      </c>
      <c r="G108" s="17">
        <v>9.2499999999999999E-2</v>
      </c>
      <c r="H108" s="18">
        <v>0.99980470694016021</v>
      </c>
      <c r="I108" s="18">
        <v>1.0113672069401602</v>
      </c>
      <c r="J108" s="16">
        <v>99980470.689999998</v>
      </c>
    </row>
    <row r="109" spans="2:10" x14ac:dyDescent="0.25">
      <c r="B109" s="13">
        <v>45477</v>
      </c>
      <c r="C109" s="13">
        <v>45387</v>
      </c>
      <c r="D109" s="14">
        <v>991</v>
      </c>
      <c r="E109" s="15">
        <v>46482</v>
      </c>
      <c r="F109" s="16">
        <v>1078927.69</v>
      </c>
      <c r="G109" s="17">
        <v>8.7499999999999994E-2</v>
      </c>
      <c r="H109" s="18">
        <v>0.99976588812246892</v>
      </c>
      <c r="I109" s="18">
        <v>1.0213978290031445</v>
      </c>
      <c r="J109" s="16">
        <v>1078675.0999999996</v>
      </c>
    </row>
    <row r="110" spans="2:10" x14ac:dyDescent="0.25">
      <c r="B110" s="13">
        <v>45477</v>
      </c>
      <c r="C110" s="13">
        <v>45387</v>
      </c>
      <c r="D110" s="14">
        <v>991</v>
      </c>
      <c r="E110" s="15">
        <v>46482</v>
      </c>
      <c r="F110" s="16">
        <v>1754764.59</v>
      </c>
      <c r="G110" s="17">
        <v>8.7499999999999994E-2</v>
      </c>
      <c r="H110" s="18">
        <v>0.99976588459750715</v>
      </c>
      <c r="I110" s="18">
        <v>1.0213978290031445</v>
      </c>
      <c r="J110" s="16">
        <v>1754353.77</v>
      </c>
    </row>
    <row r="111" spans="2:10" x14ac:dyDescent="0.25">
      <c r="B111" s="13">
        <v>45477</v>
      </c>
      <c r="C111" s="13">
        <v>45387</v>
      </c>
      <c r="D111" s="14">
        <v>991</v>
      </c>
      <c r="E111" s="15">
        <v>46482</v>
      </c>
      <c r="F111" s="16">
        <v>176856.6</v>
      </c>
      <c r="G111" s="17">
        <v>8.7499999999999994E-2</v>
      </c>
      <c r="H111" s="18">
        <v>0.99976588459750715</v>
      </c>
      <c r="I111" s="18">
        <v>1.0213978290031445</v>
      </c>
      <c r="J111" s="16">
        <v>176815.2</v>
      </c>
    </row>
    <row r="112" spans="2:10" x14ac:dyDescent="0.25">
      <c r="B112" s="13">
        <v>45477</v>
      </c>
      <c r="C112" s="13">
        <v>45387</v>
      </c>
      <c r="D112" s="14">
        <v>991</v>
      </c>
      <c r="E112" s="15">
        <v>46482</v>
      </c>
      <c r="F112" s="16">
        <v>744761.35</v>
      </c>
      <c r="G112" s="17">
        <v>8.7499999999999994E-2</v>
      </c>
      <c r="H112" s="18">
        <v>0.99976587949930351</v>
      </c>
      <c r="I112" s="18">
        <v>1.021397829003144</v>
      </c>
      <c r="J112" s="16">
        <v>744586.99</v>
      </c>
    </row>
    <row r="113" spans="2:10" x14ac:dyDescent="0.25">
      <c r="B113" s="13">
        <v>45477</v>
      </c>
      <c r="C113" s="13">
        <v>45387</v>
      </c>
      <c r="D113" s="14">
        <v>991</v>
      </c>
      <c r="E113" s="15">
        <v>46482</v>
      </c>
      <c r="F113" s="16">
        <v>572989.93999999994</v>
      </c>
      <c r="G113" s="17">
        <v>8.7499999999999994E-2</v>
      </c>
      <c r="H113" s="18">
        <v>0.99976587850847287</v>
      </c>
      <c r="I113" s="18">
        <v>1.0213978290031442</v>
      </c>
      <c r="J113" s="16">
        <v>572855.79000000015</v>
      </c>
    </row>
    <row r="114" spans="2:10" x14ac:dyDescent="0.25">
      <c r="B114" s="13">
        <v>45477</v>
      </c>
      <c r="C114" s="13">
        <v>45387</v>
      </c>
      <c r="D114" s="14">
        <v>991</v>
      </c>
      <c r="E114" s="15">
        <v>46482</v>
      </c>
      <c r="F114" s="16">
        <v>4368725.49</v>
      </c>
      <c r="G114" s="17">
        <v>8.7499999999999994E-2</v>
      </c>
      <c r="H114" s="18">
        <v>0.99976588388839005</v>
      </c>
      <c r="I114" s="18">
        <v>1.0213978290031445</v>
      </c>
      <c r="J114" s="16">
        <v>4367702.7</v>
      </c>
    </row>
    <row r="115" spans="2:10" x14ac:dyDescent="0.25">
      <c r="B115" s="13">
        <v>45477</v>
      </c>
      <c r="C115" s="13">
        <v>45387</v>
      </c>
      <c r="D115" s="14">
        <v>991</v>
      </c>
      <c r="E115" s="15">
        <v>46482</v>
      </c>
      <c r="F115" s="16">
        <v>2937151.34</v>
      </c>
      <c r="G115" s="17">
        <v>8.7499999999999994E-2</v>
      </c>
      <c r="H115" s="18">
        <v>0.99976588611350647</v>
      </c>
      <c r="I115" s="18">
        <v>1.0213978290031445</v>
      </c>
      <c r="J115" s="16">
        <v>2936463.71</v>
      </c>
    </row>
    <row r="116" spans="2:10" x14ac:dyDescent="0.25">
      <c r="B116" s="13">
        <v>45477</v>
      </c>
      <c r="C116" s="13">
        <v>45387</v>
      </c>
      <c r="D116" s="14">
        <v>991</v>
      </c>
      <c r="E116" s="15">
        <v>46482</v>
      </c>
      <c r="F116" s="16">
        <v>1067430.07</v>
      </c>
      <c r="G116" s="17">
        <v>8.7499999999999994E-2</v>
      </c>
      <c r="H116" s="18">
        <v>0.99976588611350647</v>
      </c>
      <c r="I116" s="18">
        <v>1.0213978290031445</v>
      </c>
      <c r="J116" s="16">
        <v>1067180.1699999995</v>
      </c>
    </row>
    <row r="117" spans="2:10" x14ac:dyDescent="0.25">
      <c r="B117" s="13">
        <v>45477</v>
      </c>
      <c r="C117" s="13">
        <v>45387</v>
      </c>
      <c r="D117" s="14">
        <v>991</v>
      </c>
      <c r="E117" s="15">
        <v>46482</v>
      </c>
      <c r="F117" s="16">
        <v>682048.12</v>
      </c>
      <c r="G117" s="17">
        <v>8.7499999999999994E-2</v>
      </c>
      <c r="H117" s="18">
        <v>0.99976588611350647</v>
      </c>
      <c r="I117" s="18">
        <v>1.0213978290031445</v>
      </c>
      <c r="J117" s="16">
        <v>681888.44</v>
      </c>
    </row>
    <row r="118" spans="2:10" x14ac:dyDescent="0.25">
      <c r="B118" s="13">
        <v>45477</v>
      </c>
      <c r="C118" s="13">
        <v>45387</v>
      </c>
      <c r="D118" s="14">
        <v>991</v>
      </c>
      <c r="E118" s="15">
        <v>46482</v>
      </c>
      <c r="F118" s="16">
        <v>1209796.04</v>
      </c>
      <c r="G118" s="17">
        <v>8.7499999999999994E-2</v>
      </c>
      <c r="H118" s="18">
        <v>0.99976588611350647</v>
      </c>
      <c r="I118" s="18">
        <v>1.0213978290031445</v>
      </c>
      <c r="J118" s="16">
        <v>1209512.81</v>
      </c>
    </row>
    <row r="119" spans="2:10" x14ac:dyDescent="0.25">
      <c r="B119" s="13">
        <v>45477</v>
      </c>
      <c r="C119" s="13">
        <v>45477</v>
      </c>
      <c r="D119" s="14">
        <v>1080</v>
      </c>
      <c r="E119" s="15">
        <v>46572</v>
      </c>
      <c r="F119" s="16">
        <v>2398912.9500000002</v>
      </c>
      <c r="G119" s="17">
        <v>7.8398999999999996E-2</v>
      </c>
      <c r="H119" s="18">
        <v>1</v>
      </c>
      <c r="I119" s="18">
        <v>1</v>
      </c>
      <c r="J119" s="16">
        <v>2398912.9500000002</v>
      </c>
    </row>
    <row r="120" spans="2:10" x14ac:dyDescent="0.25">
      <c r="B120" s="13">
        <v>45477</v>
      </c>
      <c r="C120" s="13">
        <v>45477</v>
      </c>
      <c r="D120" s="14">
        <v>3600</v>
      </c>
      <c r="E120" s="15">
        <v>49129</v>
      </c>
      <c r="F120" s="16">
        <v>3318449.16</v>
      </c>
      <c r="G120" s="17">
        <v>8.5063E-2</v>
      </c>
      <c r="H120" s="18">
        <v>1</v>
      </c>
      <c r="I120" s="18">
        <v>1</v>
      </c>
      <c r="J120" s="16">
        <v>3318449.16</v>
      </c>
    </row>
    <row r="121" spans="2:10" x14ac:dyDescent="0.25">
      <c r="B121" s="13">
        <v>45477</v>
      </c>
      <c r="C121" s="13">
        <v>45477</v>
      </c>
      <c r="D121" s="14">
        <v>360</v>
      </c>
      <c r="E121" s="15">
        <v>45842</v>
      </c>
      <c r="F121" s="16">
        <v>279776.34999999998</v>
      </c>
      <c r="G121" s="17">
        <v>4.9000000000000002E-2</v>
      </c>
      <c r="H121" s="18">
        <v>1</v>
      </c>
      <c r="I121" s="18">
        <v>1</v>
      </c>
      <c r="J121" s="16">
        <v>279776.34999999998</v>
      </c>
    </row>
    <row r="122" spans="2:10" x14ac:dyDescent="0.25">
      <c r="B122" s="13">
        <v>45477</v>
      </c>
      <c r="C122" s="13">
        <v>45477</v>
      </c>
      <c r="D122" s="14">
        <v>1290</v>
      </c>
      <c r="E122" s="15">
        <v>46787</v>
      </c>
      <c r="F122" s="16">
        <v>329807.67000000004</v>
      </c>
      <c r="G122" s="17">
        <v>8.4766999999999995E-2</v>
      </c>
      <c r="H122" s="18">
        <v>1</v>
      </c>
      <c r="I122" s="18">
        <v>1</v>
      </c>
      <c r="J122" s="16">
        <v>329807.67000000004</v>
      </c>
    </row>
    <row r="123" spans="2:10" x14ac:dyDescent="0.25">
      <c r="B123" s="13">
        <v>45477</v>
      </c>
      <c r="C123" s="13">
        <v>45477</v>
      </c>
      <c r="D123" s="14">
        <v>3600</v>
      </c>
      <c r="E123" s="15">
        <v>49129</v>
      </c>
      <c r="F123" s="16">
        <v>3197234.2</v>
      </c>
      <c r="G123" s="17">
        <v>8.5063E-2</v>
      </c>
      <c r="H123" s="18">
        <v>1</v>
      </c>
      <c r="I123" s="18">
        <v>1</v>
      </c>
      <c r="J123" s="16">
        <v>3197234.2</v>
      </c>
    </row>
    <row r="124" spans="2:10" x14ac:dyDescent="0.25">
      <c r="B124" s="13">
        <v>45477</v>
      </c>
      <c r="C124" s="13">
        <v>45477</v>
      </c>
      <c r="D124" s="14">
        <v>360</v>
      </c>
      <c r="E124" s="15">
        <v>45842</v>
      </c>
      <c r="F124" s="16">
        <v>325675.95</v>
      </c>
      <c r="G124" s="17">
        <v>4.9000000000000002E-2</v>
      </c>
      <c r="H124" s="18">
        <v>1</v>
      </c>
      <c r="I124" s="18">
        <v>1</v>
      </c>
      <c r="J124" s="16">
        <v>325675.95</v>
      </c>
    </row>
    <row r="125" spans="2:10" x14ac:dyDescent="0.25">
      <c r="B125" s="13">
        <v>45477</v>
      </c>
      <c r="C125" s="13">
        <v>45477</v>
      </c>
      <c r="D125" s="14">
        <v>360</v>
      </c>
      <c r="E125" s="15">
        <v>45842</v>
      </c>
      <c r="F125" s="16">
        <v>123481.48000000001</v>
      </c>
      <c r="G125" s="17">
        <v>4.9000000000000002E-2</v>
      </c>
      <c r="H125" s="18">
        <v>1</v>
      </c>
      <c r="I125" s="18">
        <v>1</v>
      </c>
      <c r="J125" s="16">
        <v>123481.48000000001</v>
      </c>
    </row>
    <row r="126" spans="2:10" x14ac:dyDescent="0.25">
      <c r="B126" s="13">
        <v>45477</v>
      </c>
      <c r="C126" s="13">
        <v>45425</v>
      </c>
      <c r="D126" s="14">
        <v>1749</v>
      </c>
      <c r="E126" s="15">
        <v>47251</v>
      </c>
      <c r="F126" s="16">
        <v>200000000</v>
      </c>
      <c r="G126" s="17">
        <v>9.2499999999999999E-2</v>
      </c>
      <c r="H126" s="18">
        <v>0.99978839878125536</v>
      </c>
      <c r="I126" s="18">
        <v>1.0128925654312555</v>
      </c>
      <c r="J126" s="16">
        <v>199957679.75999999</v>
      </c>
    </row>
    <row r="127" spans="2:10" x14ac:dyDescent="0.25">
      <c r="B127" s="13">
        <v>45485</v>
      </c>
      <c r="C127" s="13">
        <v>45485</v>
      </c>
      <c r="D127" s="14">
        <v>1080</v>
      </c>
      <c r="E127" s="15">
        <v>46580</v>
      </c>
      <c r="F127" s="16">
        <v>20863105.66</v>
      </c>
      <c r="G127" s="17">
        <v>8.7499999999999994E-2</v>
      </c>
      <c r="H127" s="18">
        <v>1</v>
      </c>
      <c r="I127" s="18">
        <v>1</v>
      </c>
      <c r="J127" s="16">
        <v>20863105.66</v>
      </c>
    </row>
    <row r="128" spans="2:10" x14ac:dyDescent="0.25">
      <c r="B128" s="13">
        <v>45503</v>
      </c>
      <c r="C128" s="13">
        <v>45503</v>
      </c>
      <c r="D128" s="14">
        <v>1080</v>
      </c>
      <c r="E128" s="15">
        <v>46598</v>
      </c>
      <c r="F128" s="16">
        <v>21982441.129999999</v>
      </c>
      <c r="G128" s="17">
        <v>8.7499999999999994E-2</v>
      </c>
      <c r="H128" s="18">
        <v>1</v>
      </c>
      <c r="I128" s="18">
        <v>1</v>
      </c>
      <c r="J128" s="16">
        <v>21982441.129999999</v>
      </c>
    </row>
    <row r="129" spans="2:10" x14ac:dyDescent="0.25">
      <c r="B129" s="13">
        <v>45516</v>
      </c>
      <c r="C129" s="13">
        <v>45387</v>
      </c>
      <c r="D129" s="14">
        <v>953</v>
      </c>
      <c r="E129" s="15">
        <v>46482</v>
      </c>
      <c r="F129" s="16">
        <v>28980299.300000001</v>
      </c>
      <c r="G129" s="17">
        <v>8.7499999999999994E-2</v>
      </c>
      <c r="H129" s="18">
        <v>0.99980500000000005</v>
      </c>
      <c r="I129" s="18">
        <v>1.030673</v>
      </c>
      <c r="J129" s="16">
        <v>28974643.539999999</v>
      </c>
    </row>
    <row r="130" spans="2:10" x14ac:dyDescent="0.25">
      <c r="B130" s="13">
        <v>45520</v>
      </c>
      <c r="C130" s="13">
        <v>45506</v>
      </c>
      <c r="D130" s="14">
        <v>1786</v>
      </c>
      <c r="E130" s="15">
        <v>47332</v>
      </c>
      <c r="F130" s="16">
        <v>170000000</v>
      </c>
      <c r="G130" s="17">
        <v>9.2499999999999999E-2</v>
      </c>
      <c r="H130" s="18">
        <v>0.99992499999999995</v>
      </c>
      <c r="I130" s="18">
        <v>1.0035229999999999</v>
      </c>
      <c r="J130" s="16">
        <v>169987332.19999999</v>
      </c>
    </row>
    <row r="131" spans="2:10" x14ac:dyDescent="0.25">
      <c r="B131" s="13">
        <v>45533</v>
      </c>
      <c r="C131" s="13">
        <v>45387</v>
      </c>
      <c r="D131" s="14">
        <v>936</v>
      </c>
      <c r="E131" s="15">
        <v>46482</v>
      </c>
      <c r="F131" s="16">
        <v>34571368.609999999</v>
      </c>
      <c r="G131" s="17">
        <v>8.7499999999999994E-2</v>
      </c>
      <c r="H131" s="18">
        <v>0.9998494919984553</v>
      </c>
      <c r="I131" s="18">
        <v>1.0348494919594056</v>
      </c>
      <c r="J131" s="16">
        <v>34566165.342399843</v>
      </c>
    </row>
    <row r="132" spans="2:10" x14ac:dyDescent="0.25">
      <c r="B132" s="13">
        <v>45544</v>
      </c>
      <c r="C132" s="13">
        <v>45544</v>
      </c>
      <c r="D132" s="14">
        <v>1800</v>
      </c>
      <c r="E132" s="15">
        <v>47370</v>
      </c>
      <c r="F132" s="16">
        <v>22600000</v>
      </c>
      <c r="G132" s="17">
        <v>9.2499999999999999E-2</v>
      </c>
      <c r="H132" s="18">
        <v>1.0000000000000009</v>
      </c>
      <c r="I132" s="18">
        <v>1.0000000000000009</v>
      </c>
      <c r="J132" s="16">
        <v>22600000</v>
      </c>
    </row>
    <row r="133" spans="2:10" x14ac:dyDescent="0.25">
      <c r="B133" s="13">
        <v>45552</v>
      </c>
      <c r="C133" s="13">
        <v>45455</v>
      </c>
      <c r="D133" s="14">
        <v>1705</v>
      </c>
      <c r="E133" s="15">
        <v>47281</v>
      </c>
      <c r="F133" s="16">
        <v>22067100.550000001</v>
      </c>
      <c r="G133" s="17">
        <v>9.2499999999999999E-2</v>
      </c>
      <c r="H133" s="18">
        <v>0.99973932507787233</v>
      </c>
      <c r="I133" s="18">
        <v>1.0241490470882249</v>
      </c>
      <c r="J133" s="16">
        <v>22061348.210282546</v>
      </c>
    </row>
    <row r="134" spans="2:10" x14ac:dyDescent="0.25">
      <c r="B134" s="13">
        <v>45569</v>
      </c>
      <c r="C134" s="13">
        <v>45565</v>
      </c>
      <c r="D134" s="14">
        <v>2516</v>
      </c>
      <c r="E134" s="15">
        <v>48121</v>
      </c>
      <c r="F134" s="16">
        <v>200000000</v>
      </c>
      <c r="G134" s="17">
        <v>9.5000000000000001E-2</v>
      </c>
      <c r="H134" s="18">
        <v>0.99997622910313155</v>
      </c>
      <c r="I134" s="18">
        <v>1.0010317846531316</v>
      </c>
      <c r="J134" s="16">
        <v>199995245.82062632</v>
      </c>
    </row>
    <row r="135" spans="2:10" x14ac:dyDescent="0.25">
      <c r="B135" s="13">
        <v>45572</v>
      </c>
      <c r="C135" s="13">
        <v>45387</v>
      </c>
      <c r="D135" s="14">
        <v>898</v>
      </c>
      <c r="E135" s="15">
        <v>46482</v>
      </c>
      <c r="F135" s="16">
        <v>7996194.6799999997</v>
      </c>
      <c r="G135" s="17">
        <v>8.7499999999999994E-2</v>
      </c>
      <c r="H135" s="18">
        <v>0.99998977972056458</v>
      </c>
      <c r="I135" s="18">
        <v>1.0004758909466609</v>
      </c>
      <c r="J135" s="16">
        <v>7996112.9566559503</v>
      </c>
    </row>
    <row r="136" spans="2:10" x14ac:dyDescent="0.25">
      <c r="B136" s="13">
        <v>45583</v>
      </c>
      <c r="C136" s="13">
        <v>45565</v>
      </c>
      <c r="D136" s="14">
        <v>2502</v>
      </c>
      <c r="E136" s="15">
        <v>48121</v>
      </c>
      <c r="F136" s="16">
        <v>100000000</v>
      </c>
      <c r="G136" s="17">
        <v>9.5000000000000001E-2</v>
      </c>
      <c r="H136" s="18">
        <v>0.99990142171436369</v>
      </c>
      <c r="I136" s="18">
        <v>1.0046514217143636</v>
      </c>
      <c r="J136" s="16">
        <v>99990142.171436369</v>
      </c>
    </row>
    <row r="137" spans="2:10" x14ac:dyDescent="0.25">
      <c r="B137" s="13">
        <v>45603</v>
      </c>
      <c r="C137" s="13">
        <v>45603</v>
      </c>
      <c r="D137" s="14">
        <v>1080</v>
      </c>
      <c r="E137" s="15">
        <v>46698</v>
      </c>
      <c r="F137" s="16">
        <v>592470.07999999996</v>
      </c>
      <c r="G137" s="17">
        <v>8.7499999999999994E-2</v>
      </c>
      <c r="H137" s="18">
        <v>1</v>
      </c>
      <c r="I137" s="18">
        <v>1</v>
      </c>
      <c r="J137" s="16">
        <v>592470.07999999996</v>
      </c>
    </row>
    <row r="138" spans="2:10" x14ac:dyDescent="0.25">
      <c r="B138" s="13">
        <v>45610</v>
      </c>
      <c r="C138" s="13">
        <v>45610</v>
      </c>
      <c r="D138" s="14">
        <v>360</v>
      </c>
      <c r="E138" s="15">
        <v>45975</v>
      </c>
      <c r="F138" s="16">
        <v>69436204.810000002</v>
      </c>
      <c r="G138" s="17">
        <v>4.9000000000000002E-2</v>
      </c>
      <c r="H138" s="18">
        <v>1</v>
      </c>
      <c r="I138" s="18">
        <v>1</v>
      </c>
      <c r="J138" s="16">
        <v>69436204.810000002</v>
      </c>
    </row>
    <row r="139" spans="2:10" x14ac:dyDescent="0.25">
      <c r="B139" s="13">
        <v>45616</v>
      </c>
      <c r="C139" s="13">
        <v>45565</v>
      </c>
      <c r="D139" s="14">
        <v>2470</v>
      </c>
      <c r="E139" s="15">
        <v>48121</v>
      </c>
      <c r="F139" s="16">
        <v>100000000</v>
      </c>
      <c r="G139" s="17">
        <v>9.5000000000000001E-2</v>
      </c>
      <c r="H139" s="18">
        <v>0.99977965741958619</v>
      </c>
      <c r="I139" s="18">
        <v>1.012974</v>
      </c>
      <c r="J139" s="16">
        <v>99977965.739999995</v>
      </c>
    </row>
    <row r="140" spans="2:10" x14ac:dyDescent="0.25">
      <c r="B140" s="13">
        <v>45621</v>
      </c>
      <c r="C140" s="13">
        <v>45387</v>
      </c>
      <c r="D140" s="14">
        <v>850</v>
      </c>
      <c r="E140" s="15">
        <v>46482</v>
      </c>
      <c r="F140" s="16">
        <v>7012962.8399999999</v>
      </c>
      <c r="G140" s="17">
        <v>8.7499999999999994E-2</v>
      </c>
      <c r="H140" s="18">
        <v>0.99981268593321282</v>
      </c>
      <c r="I140" s="18">
        <v>1.011965463859525</v>
      </c>
      <c r="J140" s="16">
        <v>7011649.2134102117</v>
      </c>
    </row>
    <row r="141" spans="2:10" x14ac:dyDescent="0.25">
      <c r="B141" s="13">
        <v>45623</v>
      </c>
      <c r="C141" s="13">
        <v>45623</v>
      </c>
      <c r="D141" s="14">
        <v>1080</v>
      </c>
      <c r="E141" s="15">
        <v>46718</v>
      </c>
      <c r="F141" s="16">
        <v>1193601.22</v>
      </c>
      <c r="G141" s="17">
        <v>8.7499999999999994E-2</v>
      </c>
      <c r="H141" s="18">
        <v>1</v>
      </c>
      <c r="I141" s="18">
        <v>1</v>
      </c>
      <c r="J141" s="16">
        <v>1193601.22</v>
      </c>
    </row>
    <row r="142" spans="2:10" x14ac:dyDescent="0.25">
      <c r="B142" s="13">
        <v>45635</v>
      </c>
      <c r="C142" s="13">
        <v>45387</v>
      </c>
      <c r="D142" s="14">
        <v>836</v>
      </c>
      <c r="E142" s="15">
        <v>46482</v>
      </c>
      <c r="F142" s="16">
        <v>23548489.539999999</v>
      </c>
      <c r="G142" s="17">
        <v>8.7499999999999994E-2</v>
      </c>
      <c r="H142" s="18">
        <v>0.99978582124629356</v>
      </c>
      <c r="I142" s="18">
        <v>1.0153413769195274</v>
      </c>
      <c r="J142" s="16">
        <v>23543445.949999992</v>
      </c>
    </row>
    <row r="143" spans="2:10" x14ac:dyDescent="0.25">
      <c r="B143" s="13">
        <v>45636</v>
      </c>
      <c r="C143" s="13">
        <v>45636</v>
      </c>
      <c r="D143" s="14">
        <v>2520</v>
      </c>
      <c r="E143" s="15">
        <v>48192</v>
      </c>
      <c r="F143" s="16">
        <v>150000000</v>
      </c>
      <c r="G143" s="17">
        <v>9.5000000000000001E-2</v>
      </c>
      <c r="H143" s="18">
        <v>1</v>
      </c>
      <c r="I143" s="18">
        <v>1</v>
      </c>
      <c r="J143" s="16">
        <v>150000000</v>
      </c>
    </row>
    <row r="144" spans="2:10" x14ac:dyDescent="0.25">
      <c r="B144" s="13">
        <v>45646</v>
      </c>
      <c r="C144" s="13">
        <v>45544</v>
      </c>
      <c r="D144" s="14">
        <v>1699</v>
      </c>
      <c r="E144" s="15">
        <v>47370</v>
      </c>
      <c r="F144" s="16">
        <v>38730931.80304125</v>
      </c>
      <c r="G144" s="17">
        <v>9.2499999999999999E-2</v>
      </c>
      <c r="H144" s="18">
        <v>0.99974229452851759</v>
      </c>
      <c r="I144" s="18">
        <v>1.0256936833335004</v>
      </c>
      <c r="J144" s="16">
        <v>38720950.629999995</v>
      </c>
    </row>
    <row r="145" spans="2:10" x14ac:dyDescent="0.25">
      <c r="B145" s="13">
        <v>45649</v>
      </c>
      <c r="C145" s="13">
        <v>45372</v>
      </c>
      <c r="D145" s="14">
        <v>88</v>
      </c>
      <c r="E145" s="15">
        <v>45737</v>
      </c>
      <c r="F145" s="16">
        <v>19659596.109999999</v>
      </c>
      <c r="G145" s="17">
        <v>4.9000000000000002E-2</v>
      </c>
      <c r="H145" s="18">
        <v>1.0047926752557159</v>
      </c>
      <c r="I145" s="18">
        <v>1.0173148974123947</v>
      </c>
      <c r="J145" s="16">
        <v>19753818.169813767</v>
      </c>
    </row>
    <row r="146" spans="2:10" x14ac:dyDescent="0.25">
      <c r="B146" s="13">
        <v>45645</v>
      </c>
      <c r="C146" s="13">
        <f>+B146</f>
        <v>45645</v>
      </c>
      <c r="D146" s="14">
        <v>360</v>
      </c>
      <c r="E146" s="15">
        <v>46010</v>
      </c>
      <c r="F146" s="16">
        <v>424210</v>
      </c>
      <c r="G146" s="17">
        <v>3.2500000000000001E-2</v>
      </c>
      <c r="H146" s="18">
        <v>1</v>
      </c>
      <c r="I146" s="18">
        <v>1</v>
      </c>
      <c r="J146" s="16">
        <v>424210</v>
      </c>
    </row>
    <row r="147" spans="2:10" x14ac:dyDescent="0.25">
      <c r="B147" s="13">
        <f t="shared" ref="B147:C153" si="0">+B146</f>
        <v>45645</v>
      </c>
      <c r="C147" s="13">
        <f t="shared" si="0"/>
        <v>45645</v>
      </c>
      <c r="D147" s="14">
        <v>720</v>
      </c>
      <c r="E147" s="15">
        <v>46375</v>
      </c>
      <c r="F147" s="16">
        <v>1502730</v>
      </c>
      <c r="G147" s="17">
        <v>3.8199999999999998E-2</v>
      </c>
      <c r="H147" s="18">
        <v>1</v>
      </c>
      <c r="I147" s="18">
        <v>1</v>
      </c>
      <c r="J147" s="16">
        <v>1502730</v>
      </c>
    </row>
    <row r="148" spans="2:10" x14ac:dyDescent="0.25">
      <c r="B148" s="13">
        <f t="shared" si="0"/>
        <v>45645</v>
      </c>
      <c r="C148" s="13">
        <f t="shared" si="0"/>
        <v>45645</v>
      </c>
      <c r="D148" s="14">
        <f>+D147+360</f>
        <v>1080</v>
      </c>
      <c r="E148" s="15">
        <v>46740</v>
      </c>
      <c r="F148" s="16">
        <v>2388615</v>
      </c>
      <c r="G148" s="17">
        <v>4.2999999999999997E-2</v>
      </c>
      <c r="H148" s="18">
        <v>1</v>
      </c>
      <c r="I148" s="18">
        <v>1</v>
      </c>
      <c r="J148" s="16">
        <v>2388615</v>
      </c>
    </row>
    <row r="149" spans="2:10" x14ac:dyDescent="0.25">
      <c r="B149" s="13">
        <f t="shared" si="0"/>
        <v>45645</v>
      </c>
      <c r="C149" s="13">
        <f t="shared" si="0"/>
        <v>45645</v>
      </c>
      <c r="D149" s="14">
        <f>+D148+360</f>
        <v>1440</v>
      </c>
      <c r="E149" s="15">
        <v>47106</v>
      </c>
      <c r="F149" s="16">
        <v>1184720</v>
      </c>
      <c r="G149" s="17">
        <v>4.7100000000000003E-2</v>
      </c>
      <c r="H149" s="18">
        <v>1</v>
      </c>
      <c r="I149" s="18">
        <v>1</v>
      </c>
      <c r="J149" s="16">
        <v>1184720</v>
      </c>
    </row>
    <row r="150" spans="2:10" x14ac:dyDescent="0.25">
      <c r="B150" s="13">
        <f t="shared" si="0"/>
        <v>45645</v>
      </c>
      <c r="C150" s="13">
        <f t="shared" si="0"/>
        <v>45645</v>
      </c>
      <c r="D150" s="14">
        <f>+D149+360</f>
        <v>1800</v>
      </c>
      <c r="E150" s="15">
        <v>47471</v>
      </c>
      <c r="F150" s="16">
        <v>16937720</v>
      </c>
      <c r="G150" s="17">
        <v>5.0700000000000002E-2</v>
      </c>
      <c r="H150" s="18">
        <v>1</v>
      </c>
      <c r="I150" s="18">
        <v>1</v>
      </c>
      <c r="J150" s="16">
        <v>16937720</v>
      </c>
    </row>
    <row r="151" spans="2:10" x14ac:dyDescent="0.25">
      <c r="B151" s="13">
        <f t="shared" si="0"/>
        <v>45645</v>
      </c>
      <c r="C151" s="13">
        <f t="shared" si="0"/>
        <v>45645</v>
      </c>
      <c r="D151" s="14">
        <f>+D150+360</f>
        <v>2160</v>
      </c>
      <c r="E151" s="15">
        <v>47836</v>
      </c>
      <c r="F151" s="16">
        <v>1693447.5</v>
      </c>
      <c r="G151" s="17">
        <v>5.3600000000000002E-2</v>
      </c>
      <c r="H151" s="18">
        <v>1</v>
      </c>
      <c r="I151" s="18">
        <v>1</v>
      </c>
      <c r="J151" s="16">
        <v>1693447.5</v>
      </c>
    </row>
    <row r="152" spans="2:10" x14ac:dyDescent="0.25">
      <c r="B152" s="13">
        <f t="shared" si="0"/>
        <v>45645</v>
      </c>
      <c r="C152" s="13">
        <f t="shared" si="0"/>
        <v>45645</v>
      </c>
      <c r="D152" s="14">
        <f>+D151+360</f>
        <v>2520</v>
      </c>
      <c r="E152" s="15">
        <v>48201</v>
      </c>
      <c r="F152" s="16">
        <v>590737.5</v>
      </c>
      <c r="G152" s="17">
        <v>5.6399999999999999E-2</v>
      </c>
      <c r="H152" s="18">
        <v>1</v>
      </c>
      <c r="I152" s="18">
        <v>1</v>
      </c>
      <c r="J152" s="16">
        <v>590737.5</v>
      </c>
    </row>
    <row r="153" spans="2:10" x14ac:dyDescent="0.25">
      <c r="B153" s="13">
        <f t="shared" si="0"/>
        <v>45645</v>
      </c>
      <c r="C153" s="13">
        <f t="shared" si="0"/>
        <v>45645</v>
      </c>
      <c r="D153" s="14">
        <v>3240</v>
      </c>
      <c r="E153" s="15">
        <v>48932</v>
      </c>
      <c r="F153" s="16">
        <v>53100</v>
      </c>
      <c r="G153" s="17">
        <v>6.2100000000000002E-2</v>
      </c>
      <c r="H153" s="18">
        <v>1</v>
      </c>
      <c r="I153" s="18">
        <v>1</v>
      </c>
      <c r="J153" s="16">
        <v>53100</v>
      </c>
    </row>
    <row r="154" spans="2:10" x14ac:dyDescent="0.25">
      <c r="B154" s="13">
        <v>45652</v>
      </c>
      <c r="C154" s="13">
        <v>45610</v>
      </c>
      <c r="D154" s="14">
        <v>318</v>
      </c>
      <c r="E154" s="15">
        <v>45610</v>
      </c>
      <c r="F154" s="16">
        <v>49718407.899999999</v>
      </c>
      <c r="G154" s="17">
        <v>4.9000000000000002E-2</v>
      </c>
      <c r="H154" s="18">
        <v>0.99994707259944904</v>
      </c>
      <c r="I154" s="18">
        <v>1.0056637393634305</v>
      </c>
      <c r="J154" s="16">
        <v>49715776.433910318</v>
      </c>
    </row>
    <row r="155" spans="2:10" x14ac:dyDescent="0.25">
      <c r="B155" s="13">
        <v>45652</v>
      </c>
      <c r="C155" s="13">
        <v>45610</v>
      </c>
      <c r="D155" s="14">
        <v>318</v>
      </c>
      <c r="E155" s="15">
        <v>45610</v>
      </c>
      <c r="F155" s="16">
        <v>51624984.542907842</v>
      </c>
      <c r="G155" s="17">
        <v>4.9000000000000002E-2</v>
      </c>
      <c r="H155" s="18">
        <v>0.99994707259944904</v>
      </c>
      <c r="I155" s="18">
        <v>1.0056637393634305</v>
      </c>
      <c r="J155" s="16">
        <v>51622252.170000002</v>
      </c>
    </row>
    <row r="156" spans="2:10" x14ac:dyDescent="0.25">
      <c r="B156" s="13">
        <v>45653</v>
      </c>
      <c r="C156" s="13">
        <v>45372</v>
      </c>
      <c r="D156" s="14">
        <v>84</v>
      </c>
      <c r="E156" s="15">
        <v>45737</v>
      </c>
      <c r="F156" s="16">
        <v>14739980.880000001</v>
      </c>
      <c r="G156" s="17">
        <v>4.9000000000000002E-2</v>
      </c>
      <c r="H156" s="18">
        <v>1.0045737302258335</v>
      </c>
      <c r="I156" s="18">
        <v>1.0176403971074259</v>
      </c>
      <c r="J156" s="16">
        <v>14807397.576079065</v>
      </c>
    </row>
    <row r="157" spans="2:10" x14ac:dyDescent="0.25">
      <c r="B157" s="13">
        <v>45652</v>
      </c>
      <c r="C157" s="13">
        <v>45652</v>
      </c>
      <c r="D157" s="14">
        <v>360</v>
      </c>
      <c r="E157" s="15">
        <f>+EDATE(D157,1*12)</f>
        <v>725</v>
      </c>
      <c r="F157" s="16">
        <v>22616.67</v>
      </c>
      <c r="G157" s="17">
        <v>3.2500000000000001E-2</v>
      </c>
      <c r="H157" s="18">
        <v>1</v>
      </c>
      <c r="I157" s="18">
        <v>1</v>
      </c>
      <c r="J157" s="16">
        <v>22616.67</v>
      </c>
    </row>
    <row r="158" spans="2:10" x14ac:dyDescent="0.25">
      <c r="B158" s="13">
        <f>+B157</f>
        <v>45652</v>
      </c>
      <c r="C158" s="13">
        <f>+C157</f>
        <v>45652</v>
      </c>
      <c r="D158" s="14">
        <f>+D157+360</f>
        <v>720</v>
      </c>
      <c r="E158" s="15">
        <f>+EDATE(D158,2*12)</f>
        <v>1450</v>
      </c>
      <c r="F158" s="16">
        <v>19293.98</v>
      </c>
      <c r="G158" s="17">
        <v>3.8199999999999998E-2</v>
      </c>
      <c r="H158" s="18">
        <v>1</v>
      </c>
      <c r="I158" s="18">
        <v>1</v>
      </c>
      <c r="J158" s="16">
        <v>19293.98</v>
      </c>
    </row>
    <row r="159" spans="2:10" x14ac:dyDescent="0.25">
      <c r="B159" s="13">
        <f t="shared" ref="B159:C166" si="1">+B158</f>
        <v>45652</v>
      </c>
      <c r="C159" s="13">
        <f t="shared" si="1"/>
        <v>45652</v>
      </c>
      <c r="D159" s="14">
        <f t="shared" ref="D159:D166" si="2">+D158+360</f>
        <v>1080</v>
      </c>
      <c r="E159" s="15">
        <f>+EDATE(D159,3*12)</f>
        <v>2176</v>
      </c>
      <c r="F159" s="16">
        <v>2198385.23</v>
      </c>
      <c r="G159" s="17">
        <v>4.2999999999999997E-2</v>
      </c>
      <c r="H159" s="18">
        <v>1</v>
      </c>
      <c r="I159" s="18">
        <v>1</v>
      </c>
      <c r="J159" s="16">
        <v>2198385.23</v>
      </c>
    </row>
    <row r="160" spans="2:10" x14ac:dyDescent="0.25">
      <c r="B160" s="13">
        <f t="shared" si="1"/>
        <v>45652</v>
      </c>
      <c r="C160" s="13">
        <f t="shared" si="1"/>
        <v>45652</v>
      </c>
      <c r="D160" s="14">
        <f t="shared" si="2"/>
        <v>1440</v>
      </c>
      <c r="E160" s="15">
        <f>+EDATE(D160,4*12)</f>
        <v>2901</v>
      </c>
      <c r="F160" s="16">
        <v>8276372.5</v>
      </c>
      <c r="G160" s="17">
        <v>4.7100000000000003E-2</v>
      </c>
      <c r="H160" s="18">
        <v>1</v>
      </c>
      <c r="I160" s="18">
        <v>1</v>
      </c>
      <c r="J160" s="16">
        <v>8276372.5</v>
      </c>
    </row>
    <row r="161" spans="2:10" x14ac:dyDescent="0.25">
      <c r="B161" s="13">
        <f t="shared" si="1"/>
        <v>45652</v>
      </c>
      <c r="C161" s="13">
        <f t="shared" si="1"/>
        <v>45652</v>
      </c>
      <c r="D161" s="14">
        <f t="shared" si="2"/>
        <v>1800</v>
      </c>
      <c r="E161" s="15">
        <f>+EDATE(D161,5*12)</f>
        <v>3626</v>
      </c>
      <c r="F161" s="16">
        <v>106200</v>
      </c>
      <c r="G161" s="17">
        <v>5.0700000000000002E-2</v>
      </c>
      <c r="H161" s="18">
        <v>1</v>
      </c>
      <c r="I161" s="18">
        <v>1</v>
      </c>
      <c r="J161" s="16">
        <v>106200</v>
      </c>
    </row>
    <row r="162" spans="2:10" x14ac:dyDescent="0.25">
      <c r="B162" s="13">
        <f t="shared" si="1"/>
        <v>45652</v>
      </c>
      <c r="C162" s="13">
        <f t="shared" si="1"/>
        <v>45652</v>
      </c>
      <c r="D162" s="14">
        <f t="shared" si="2"/>
        <v>2160</v>
      </c>
      <c r="E162" s="15">
        <f>+EDATE(D162,6*12)</f>
        <v>4351</v>
      </c>
      <c r="F162" s="16">
        <v>133192.5</v>
      </c>
      <c r="G162" s="17">
        <v>5.3600000000000002E-2</v>
      </c>
      <c r="H162" s="18">
        <v>1</v>
      </c>
      <c r="I162" s="18">
        <v>1</v>
      </c>
      <c r="J162" s="16">
        <v>133192.5</v>
      </c>
    </row>
    <row r="163" spans="2:10" x14ac:dyDescent="0.25">
      <c r="B163" s="13">
        <f t="shared" si="1"/>
        <v>45652</v>
      </c>
      <c r="C163" s="13">
        <f t="shared" si="1"/>
        <v>45652</v>
      </c>
      <c r="D163" s="14">
        <f t="shared" si="2"/>
        <v>2520</v>
      </c>
      <c r="E163" s="15">
        <f>+EDATE(D163,7*12)</f>
        <v>5077</v>
      </c>
      <c r="F163" s="16">
        <v>162840</v>
      </c>
      <c r="G163" s="17">
        <v>5.6399999999999999E-2</v>
      </c>
      <c r="H163" s="18">
        <v>1</v>
      </c>
      <c r="I163" s="18">
        <v>1</v>
      </c>
      <c r="J163" s="16">
        <v>162840</v>
      </c>
    </row>
    <row r="164" spans="2:10" x14ac:dyDescent="0.25">
      <c r="B164" s="13">
        <f t="shared" si="1"/>
        <v>45652</v>
      </c>
      <c r="C164" s="13">
        <f t="shared" si="1"/>
        <v>45652</v>
      </c>
      <c r="D164" s="14">
        <f t="shared" si="2"/>
        <v>2880</v>
      </c>
      <c r="E164" s="15">
        <f>+EDATE(D164,8*12)</f>
        <v>5802</v>
      </c>
      <c r="F164" s="16">
        <v>328482.5</v>
      </c>
      <c r="G164" s="17">
        <v>5.9299999999999999E-2</v>
      </c>
      <c r="H164" s="18">
        <v>1</v>
      </c>
      <c r="I164" s="18">
        <v>1</v>
      </c>
      <c r="J164" s="16">
        <v>328482.5</v>
      </c>
    </row>
    <row r="165" spans="2:10" x14ac:dyDescent="0.25">
      <c r="B165" s="13">
        <f t="shared" si="1"/>
        <v>45652</v>
      </c>
      <c r="C165" s="13">
        <f t="shared" si="1"/>
        <v>45652</v>
      </c>
      <c r="D165" s="14">
        <f t="shared" si="2"/>
        <v>3240</v>
      </c>
      <c r="E165" s="15">
        <f>+EDATE(D165,9*12)</f>
        <v>6527</v>
      </c>
      <c r="F165" s="16">
        <v>302234.38</v>
      </c>
      <c r="G165" s="17">
        <v>6.2100000000000002E-2</v>
      </c>
      <c r="H165" s="18">
        <v>1</v>
      </c>
      <c r="I165" s="18">
        <v>1</v>
      </c>
      <c r="J165" s="16">
        <v>302234.38</v>
      </c>
    </row>
    <row r="166" spans="2:10" x14ac:dyDescent="0.25">
      <c r="B166" s="13">
        <f t="shared" si="1"/>
        <v>45652</v>
      </c>
      <c r="C166" s="13">
        <f t="shared" si="1"/>
        <v>45652</v>
      </c>
      <c r="D166" s="14">
        <f t="shared" si="2"/>
        <v>3600</v>
      </c>
      <c r="E166" s="15">
        <f>+EDATE(D166,10*12)</f>
        <v>7252</v>
      </c>
      <c r="F166" s="16">
        <v>53100</v>
      </c>
      <c r="G166" s="17">
        <v>6.5000000000000002E-2</v>
      </c>
      <c r="H166" s="18">
        <v>1</v>
      </c>
      <c r="I166" s="18">
        <v>1</v>
      </c>
      <c r="J166" s="16">
        <v>53100</v>
      </c>
    </row>
    <row r="167" spans="2:10" x14ac:dyDescent="0.25">
      <c r="B167" s="13">
        <v>45656</v>
      </c>
      <c r="C167" s="13">
        <v>45656</v>
      </c>
      <c r="D167" s="14">
        <v>2520</v>
      </c>
      <c r="E167" s="15">
        <v>48212</v>
      </c>
      <c r="F167" s="16">
        <v>2201188.2000000002</v>
      </c>
      <c r="G167" s="17">
        <v>9.5000000000000001E-2</v>
      </c>
      <c r="H167" s="18">
        <v>1</v>
      </c>
      <c r="I167" s="18">
        <v>1</v>
      </c>
      <c r="J167" s="16">
        <v>2201188.2000000002</v>
      </c>
    </row>
    <row r="168" spans="2:10" x14ac:dyDescent="0.25">
      <c r="B168" s="13">
        <v>45656</v>
      </c>
      <c r="C168" s="13">
        <v>45656</v>
      </c>
      <c r="D168" s="14">
        <v>2520</v>
      </c>
      <c r="E168" s="15">
        <v>48212</v>
      </c>
      <c r="F168" s="16">
        <v>563185.93999999994</v>
      </c>
      <c r="G168" s="17">
        <v>9.5000000000000001E-2</v>
      </c>
      <c r="H168" s="18">
        <v>1</v>
      </c>
      <c r="I168" s="18">
        <v>1</v>
      </c>
      <c r="J168" s="16">
        <v>563185.93999999994</v>
      </c>
    </row>
    <row r="169" spans="2:10" x14ac:dyDescent="0.25">
      <c r="B169" s="13">
        <v>45656</v>
      </c>
      <c r="C169" s="13">
        <v>45656</v>
      </c>
      <c r="D169" s="14">
        <v>2520</v>
      </c>
      <c r="E169" s="15">
        <v>48212</v>
      </c>
      <c r="F169" s="16">
        <v>619496.68000000005</v>
      </c>
      <c r="G169" s="17">
        <v>9.5000000000000001E-2</v>
      </c>
      <c r="H169" s="18">
        <v>1</v>
      </c>
      <c r="I169" s="18">
        <v>1</v>
      </c>
      <c r="J169" s="16">
        <v>619496.68000000005</v>
      </c>
    </row>
    <row r="170" spans="2:10" x14ac:dyDescent="0.25">
      <c r="B170" s="13">
        <v>45656</v>
      </c>
      <c r="C170" s="13">
        <v>45656</v>
      </c>
      <c r="D170" s="14">
        <v>2520</v>
      </c>
      <c r="E170" s="15">
        <v>48212</v>
      </c>
      <c r="F170" s="16">
        <v>454230.63</v>
      </c>
      <c r="G170" s="17">
        <v>9.5000000000000001E-2</v>
      </c>
      <c r="H170" s="18">
        <v>1</v>
      </c>
      <c r="I170" s="18">
        <v>1</v>
      </c>
      <c r="J170" s="16">
        <v>454230.63</v>
      </c>
    </row>
    <row r="171" spans="2:10" x14ac:dyDescent="0.25">
      <c r="B171" s="13">
        <v>45656</v>
      </c>
      <c r="C171" s="13">
        <v>45656</v>
      </c>
      <c r="D171" s="14">
        <v>2520</v>
      </c>
      <c r="E171" s="15">
        <v>48212</v>
      </c>
      <c r="F171" s="16">
        <v>2065011.29</v>
      </c>
      <c r="G171" s="17">
        <v>9.5000000000000001E-2</v>
      </c>
      <c r="H171" s="18">
        <v>1</v>
      </c>
      <c r="I171" s="18">
        <v>1</v>
      </c>
      <c r="J171" s="16">
        <v>2065011.29</v>
      </c>
    </row>
    <row r="172" spans="2:10" x14ac:dyDescent="0.25">
      <c r="B172" s="13">
        <v>45656</v>
      </c>
      <c r="C172" s="13">
        <v>45656</v>
      </c>
      <c r="D172" s="14">
        <v>2520</v>
      </c>
      <c r="E172" s="15">
        <v>48212</v>
      </c>
      <c r="F172" s="16">
        <v>417763.9</v>
      </c>
      <c r="G172" s="17">
        <v>9.5000000000000001E-2</v>
      </c>
      <c r="H172" s="18">
        <v>1</v>
      </c>
      <c r="I172" s="18">
        <v>1</v>
      </c>
      <c r="J172" s="16">
        <v>417763.9</v>
      </c>
    </row>
    <row r="173" spans="2:10" x14ac:dyDescent="0.25">
      <c r="B173" s="13">
        <v>45656</v>
      </c>
      <c r="C173" s="13">
        <v>45656</v>
      </c>
      <c r="D173" s="14">
        <v>2520</v>
      </c>
      <c r="E173" s="15">
        <v>48212</v>
      </c>
      <c r="F173" s="16">
        <v>6363049.2300000004</v>
      </c>
      <c r="G173" s="17">
        <v>9.5000000000000001E-2</v>
      </c>
      <c r="H173" s="18">
        <v>1</v>
      </c>
      <c r="I173" s="18">
        <v>1</v>
      </c>
      <c r="J173" s="16">
        <v>6363049.2300000004</v>
      </c>
    </row>
    <row r="174" spans="2:10" x14ac:dyDescent="0.25">
      <c r="B174" s="13">
        <v>45656</v>
      </c>
      <c r="C174" s="13">
        <v>45656</v>
      </c>
      <c r="D174" s="14">
        <v>2520</v>
      </c>
      <c r="E174" s="15">
        <v>48212</v>
      </c>
      <c r="F174" s="16">
        <v>1244366.82</v>
      </c>
      <c r="G174" s="17">
        <v>9.5000000000000001E-2</v>
      </c>
      <c r="H174" s="18">
        <v>1</v>
      </c>
      <c r="I174" s="18">
        <v>1</v>
      </c>
      <c r="J174" s="16">
        <v>1244366.82</v>
      </c>
    </row>
    <row r="175" spans="2:10" x14ac:dyDescent="0.25">
      <c r="B175" s="13">
        <v>45656</v>
      </c>
      <c r="C175" s="13">
        <v>45656</v>
      </c>
      <c r="D175" s="14">
        <v>2520</v>
      </c>
      <c r="E175" s="15">
        <v>48212</v>
      </c>
      <c r="F175" s="16">
        <v>863688.09</v>
      </c>
      <c r="G175" s="17">
        <v>9.5000000000000001E-2</v>
      </c>
      <c r="H175" s="18">
        <v>1</v>
      </c>
      <c r="I175" s="18">
        <v>1</v>
      </c>
      <c r="J175" s="16">
        <v>863688.09</v>
      </c>
    </row>
    <row r="176" spans="2:10" x14ac:dyDescent="0.25">
      <c r="B176" s="13">
        <v>45656</v>
      </c>
      <c r="C176" s="13">
        <v>45656</v>
      </c>
      <c r="D176" s="14">
        <v>2520</v>
      </c>
      <c r="E176" s="15">
        <v>48212</v>
      </c>
      <c r="F176" s="16">
        <v>1598041.94</v>
      </c>
      <c r="G176" s="17">
        <v>9.5000000000000001E-2</v>
      </c>
      <c r="H176" s="18">
        <v>1</v>
      </c>
      <c r="I176" s="18">
        <v>1</v>
      </c>
      <c r="J176" s="16">
        <v>1598041.94</v>
      </c>
    </row>
    <row r="177" spans="2:10" x14ac:dyDescent="0.25">
      <c r="B177" s="13">
        <v>45656</v>
      </c>
      <c r="C177" s="13">
        <v>45656</v>
      </c>
      <c r="D177" s="14">
        <v>2520</v>
      </c>
      <c r="E177" s="15">
        <v>48212</v>
      </c>
      <c r="F177" s="16">
        <v>2888776.29</v>
      </c>
      <c r="G177" s="17">
        <v>9.5000000000000001E-2</v>
      </c>
      <c r="H177" s="18">
        <v>1</v>
      </c>
      <c r="I177" s="18">
        <v>1</v>
      </c>
      <c r="J177" s="16">
        <v>2888776.29</v>
      </c>
    </row>
    <row r="178" spans="2:10" x14ac:dyDescent="0.25">
      <c r="B178" s="13">
        <v>45656</v>
      </c>
      <c r="C178" s="13">
        <v>45656</v>
      </c>
      <c r="D178" s="14">
        <v>3600</v>
      </c>
      <c r="E178" s="15">
        <v>49308</v>
      </c>
      <c r="F178" s="16">
        <v>946288.8</v>
      </c>
      <c r="G178" s="17">
        <v>9.7500000000000003E-2</v>
      </c>
      <c r="H178" s="18">
        <v>1</v>
      </c>
      <c r="I178" s="18">
        <v>1</v>
      </c>
      <c r="J178" s="16">
        <v>946288.8</v>
      </c>
    </row>
    <row r="179" spans="2:10" x14ac:dyDescent="0.25">
      <c r="B179" s="13">
        <v>45656</v>
      </c>
      <c r="C179" s="13">
        <v>45656</v>
      </c>
      <c r="D179" s="14">
        <v>2520</v>
      </c>
      <c r="E179" s="15">
        <v>48212</v>
      </c>
      <c r="F179" s="16">
        <v>453568.36</v>
      </c>
      <c r="G179" s="17">
        <v>9.5000000000000001E-2</v>
      </c>
      <c r="H179" s="18">
        <v>1</v>
      </c>
      <c r="I179" s="18">
        <v>1</v>
      </c>
      <c r="J179" s="16">
        <v>453568.36</v>
      </c>
    </row>
    <row r="180" spans="2:10" x14ac:dyDescent="0.25">
      <c r="B180" s="13">
        <v>45656</v>
      </c>
      <c r="C180" s="13">
        <v>45656</v>
      </c>
      <c r="D180" s="14">
        <v>2520</v>
      </c>
      <c r="E180" s="15">
        <v>48212</v>
      </c>
      <c r="F180" s="16">
        <v>2398248.75</v>
      </c>
      <c r="G180" s="17">
        <v>9.5000000000000001E-2</v>
      </c>
      <c r="H180" s="18">
        <v>1</v>
      </c>
      <c r="I180" s="18">
        <v>1</v>
      </c>
      <c r="J180" s="16">
        <v>2398248.75</v>
      </c>
    </row>
    <row r="181" spans="2:10" x14ac:dyDescent="0.25">
      <c r="B181" s="13">
        <v>45656</v>
      </c>
      <c r="C181" s="13">
        <v>45656</v>
      </c>
      <c r="D181" s="14">
        <v>2520</v>
      </c>
      <c r="E181" s="15">
        <v>48212</v>
      </c>
      <c r="F181" s="16">
        <v>1896427.15</v>
      </c>
      <c r="G181" s="17">
        <v>9.5000000000000001E-2</v>
      </c>
      <c r="H181" s="18">
        <v>1</v>
      </c>
      <c r="I181" s="18">
        <v>1</v>
      </c>
      <c r="J181" s="16">
        <v>1896427.15</v>
      </c>
    </row>
    <row r="182" spans="2:10" x14ac:dyDescent="0.25">
      <c r="B182" s="13">
        <v>45656</v>
      </c>
      <c r="C182" s="13">
        <v>45656</v>
      </c>
      <c r="D182" s="14">
        <v>2520</v>
      </c>
      <c r="E182" s="15">
        <v>48212</v>
      </c>
      <c r="F182" s="16">
        <v>425412.64</v>
      </c>
      <c r="G182" s="17">
        <v>9.5000000000000001E-2</v>
      </c>
      <c r="H182" s="18">
        <v>1</v>
      </c>
      <c r="I182" s="18">
        <v>1</v>
      </c>
      <c r="J182" s="16">
        <v>425412.64</v>
      </c>
    </row>
    <row r="183" spans="2:10" x14ac:dyDescent="0.25">
      <c r="B183" s="13">
        <v>45656</v>
      </c>
      <c r="C183" s="13">
        <v>45656</v>
      </c>
      <c r="D183" s="14">
        <v>2520</v>
      </c>
      <c r="E183" s="15">
        <v>48212</v>
      </c>
      <c r="F183" s="16">
        <v>1302030.05</v>
      </c>
      <c r="G183" s="17">
        <v>9.5000000000000001E-2</v>
      </c>
      <c r="H183" s="18">
        <v>1</v>
      </c>
      <c r="I183" s="18">
        <v>1</v>
      </c>
      <c r="J183" s="16">
        <v>1302030.05</v>
      </c>
    </row>
    <row r="184" spans="2:10" x14ac:dyDescent="0.25">
      <c r="B184" s="13">
        <v>45656</v>
      </c>
      <c r="C184" s="13">
        <v>45656</v>
      </c>
      <c r="D184" s="14">
        <v>2520</v>
      </c>
      <c r="E184" s="15">
        <v>48212</v>
      </c>
      <c r="F184" s="16">
        <v>1399235.53</v>
      </c>
      <c r="G184" s="17">
        <v>9.5000000000000001E-2</v>
      </c>
      <c r="H184" s="18">
        <v>1</v>
      </c>
      <c r="I184" s="18">
        <v>1</v>
      </c>
      <c r="J184" s="16">
        <v>1399235.53</v>
      </c>
    </row>
    <row r="185" spans="2:10" x14ac:dyDescent="0.25">
      <c r="B185" s="13">
        <v>45656</v>
      </c>
      <c r="C185" s="13">
        <v>45656</v>
      </c>
      <c r="D185" s="14">
        <v>2520</v>
      </c>
      <c r="E185" s="15">
        <v>48212</v>
      </c>
      <c r="F185" s="16">
        <v>2128570.4</v>
      </c>
      <c r="G185" s="17">
        <v>9.5000000000000001E-2</v>
      </c>
      <c r="H185" s="18">
        <v>1</v>
      </c>
      <c r="I185" s="18">
        <v>1</v>
      </c>
      <c r="J185" s="16">
        <v>2128570.4</v>
      </c>
    </row>
    <row r="186" spans="2:10" x14ac:dyDescent="0.25">
      <c r="B186" s="13">
        <v>45656</v>
      </c>
      <c r="C186" s="13">
        <v>45656</v>
      </c>
      <c r="D186" s="14">
        <v>2520</v>
      </c>
      <c r="E186" s="15">
        <v>48212</v>
      </c>
      <c r="F186" s="16">
        <v>579521.18999999994</v>
      </c>
      <c r="G186" s="17">
        <v>9.5000000000000001E-2</v>
      </c>
      <c r="H186" s="18">
        <v>1</v>
      </c>
      <c r="I186" s="18">
        <v>1</v>
      </c>
      <c r="J186" s="16">
        <v>579521.18999999994</v>
      </c>
    </row>
    <row r="187" spans="2:10" x14ac:dyDescent="0.25">
      <c r="B187" s="13">
        <v>45656</v>
      </c>
      <c r="C187" s="13">
        <v>45656</v>
      </c>
      <c r="D187" s="14">
        <v>2520</v>
      </c>
      <c r="E187" s="15">
        <v>48212</v>
      </c>
      <c r="F187" s="16">
        <v>1207065.28</v>
      </c>
      <c r="G187" s="17">
        <v>9.5000000000000001E-2</v>
      </c>
      <c r="H187" s="18">
        <v>1</v>
      </c>
      <c r="I187" s="18">
        <v>1</v>
      </c>
      <c r="J187" s="16">
        <v>1207065.28</v>
      </c>
    </row>
    <row r="188" spans="2:10" x14ac:dyDescent="0.25">
      <c r="B188" s="13">
        <v>45656</v>
      </c>
      <c r="C188" s="13">
        <v>45656</v>
      </c>
      <c r="D188" s="14">
        <v>2520</v>
      </c>
      <c r="E188" s="15">
        <v>48212</v>
      </c>
      <c r="F188" s="16">
        <v>477863.58</v>
      </c>
      <c r="G188" s="17">
        <v>9.5000000000000001E-2</v>
      </c>
      <c r="H188" s="18">
        <v>1</v>
      </c>
      <c r="I188" s="18">
        <v>1</v>
      </c>
      <c r="J188" s="16">
        <v>477863.58</v>
      </c>
    </row>
    <row r="189" spans="2:10" x14ac:dyDescent="0.25">
      <c r="B189" s="13">
        <v>45656</v>
      </c>
      <c r="C189" s="13">
        <v>45656</v>
      </c>
      <c r="D189" s="14">
        <v>2520</v>
      </c>
      <c r="E189" s="15">
        <v>48212</v>
      </c>
      <c r="F189" s="16">
        <v>4374835.57</v>
      </c>
      <c r="G189" s="17">
        <v>9.5000000000000001E-2</v>
      </c>
      <c r="H189" s="18">
        <v>1</v>
      </c>
      <c r="I189" s="18">
        <v>1</v>
      </c>
      <c r="J189" s="16">
        <v>4374835.57</v>
      </c>
    </row>
    <row r="190" spans="2:10" x14ac:dyDescent="0.25">
      <c r="B190" s="13">
        <v>45673</v>
      </c>
      <c r="C190" s="13">
        <v>45636</v>
      </c>
      <c r="D190" s="14">
        <v>2484</v>
      </c>
      <c r="E190" s="15">
        <v>48192</v>
      </c>
      <c r="F190" s="16">
        <v>200000000</v>
      </c>
      <c r="G190" s="17">
        <v>9.5000000000000001E-2</v>
      </c>
      <c r="H190" s="18">
        <v>0.99982447915269346</v>
      </c>
      <c r="I190" s="18">
        <v>1.0093244791526934</v>
      </c>
      <c r="J190" s="16">
        <v>199964895.83053869</v>
      </c>
    </row>
    <row r="191" spans="2:10" x14ac:dyDescent="0.25">
      <c r="B191" s="13">
        <v>45684</v>
      </c>
      <c r="C191" s="13">
        <v>45684</v>
      </c>
      <c r="D191" s="14">
        <v>1080</v>
      </c>
      <c r="E191" s="15">
        <v>46779</v>
      </c>
      <c r="F191" s="16">
        <v>15000000</v>
      </c>
      <c r="G191" s="17">
        <v>8.7499999999999994E-2</v>
      </c>
      <c r="H191" s="18">
        <v>1</v>
      </c>
      <c r="I191" s="18">
        <v>1</v>
      </c>
      <c r="J191" s="16">
        <f>+F191</f>
        <v>15000000</v>
      </c>
    </row>
    <row r="192" spans="2:10" x14ac:dyDescent="0.25">
      <c r="B192" s="13">
        <v>45687</v>
      </c>
      <c r="C192" s="13">
        <v>45672</v>
      </c>
      <c r="D192" s="14">
        <v>345</v>
      </c>
      <c r="E192" s="15">
        <v>46037</v>
      </c>
      <c r="F192" s="16">
        <v>7983879.7999999998</v>
      </c>
      <c r="G192" s="17">
        <v>4.9000000000000002E-2</v>
      </c>
      <c r="H192" s="18">
        <v>0.99997742651206067</v>
      </c>
      <c r="I192" s="18">
        <v>1.0020190930200914</v>
      </c>
      <c r="J192" s="16">
        <v>7983699.5799999991</v>
      </c>
    </row>
    <row r="193" spans="2:10" x14ac:dyDescent="0.25">
      <c r="B193" s="13">
        <v>45687</v>
      </c>
      <c r="C193" s="13">
        <v>45672</v>
      </c>
      <c r="D193" s="14">
        <v>345</v>
      </c>
      <c r="E193" s="15">
        <v>46037</v>
      </c>
      <c r="F193" s="16">
        <v>49899248.780000001</v>
      </c>
      <c r="G193" s="17">
        <v>4.9000000000000002E-2</v>
      </c>
      <c r="H193" s="18">
        <v>0.99997742651206067</v>
      </c>
      <c r="I193" s="18">
        <v>1.0020190930200914</v>
      </c>
      <c r="J193" s="16">
        <v>49898122.369999997</v>
      </c>
    </row>
    <row r="194" spans="2:10" x14ac:dyDescent="0.25">
      <c r="B194" s="13">
        <v>45693</v>
      </c>
      <c r="C194" s="13">
        <v>45636</v>
      </c>
      <c r="D194" s="14">
        <v>2465</v>
      </c>
      <c r="E194" s="15">
        <v>48192</v>
      </c>
      <c r="F194" s="16">
        <v>200000000</v>
      </c>
      <c r="G194" s="17">
        <v>9.5000000000000001E-2</v>
      </c>
      <c r="H194" s="18">
        <v>0.99976684529016735</v>
      </c>
      <c r="I194" s="18">
        <v>1.0142807341901674</v>
      </c>
      <c r="J194" s="16">
        <v>199953369.05803347</v>
      </c>
    </row>
    <row r="195" spans="2:10" x14ac:dyDescent="0.25">
      <c r="B195" s="13">
        <v>45726</v>
      </c>
      <c r="C195" s="13">
        <v>45716</v>
      </c>
      <c r="D195" s="14">
        <v>2510</v>
      </c>
      <c r="E195" s="15">
        <v>48273</v>
      </c>
      <c r="F195" s="16">
        <v>100000000</v>
      </c>
      <c r="G195" s="17">
        <v>9.5000000000000001E-2</v>
      </c>
      <c r="H195" s="18">
        <v>0.99994256916273638</v>
      </c>
      <c r="I195" s="18">
        <v>1.0025814580627364</v>
      </c>
      <c r="J195" s="16">
        <v>99994256.916273639</v>
      </c>
    </row>
    <row r="196" spans="2:10" x14ac:dyDescent="0.25">
      <c r="B196" s="13">
        <v>45733</v>
      </c>
      <c r="C196" s="13">
        <v>45733</v>
      </c>
      <c r="D196" s="14">
        <v>360</v>
      </c>
      <c r="E196" s="15">
        <v>46098</v>
      </c>
      <c r="F196" s="16">
        <v>200000000</v>
      </c>
      <c r="G196" s="17">
        <v>4.9000000000000002E-2</v>
      </c>
      <c r="H196" s="18">
        <v>1</v>
      </c>
      <c r="I196" s="18">
        <v>1</v>
      </c>
      <c r="J196" s="16">
        <v>200000000</v>
      </c>
    </row>
    <row r="197" spans="2:10" x14ac:dyDescent="0.25">
      <c r="B197" s="13">
        <v>45743</v>
      </c>
      <c r="C197" s="13">
        <v>45733</v>
      </c>
      <c r="D197" s="14">
        <v>350</v>
      </c>
      <c r="E197" s="15">
        <v>46098</v>
      </c>
      <c r="F197" s="16">
        <v>20000000</v>
      </c>
      <c r="G197" s="17">
        <v>4.9000000000000002E-2</v>
      </c>
      <c r="H197" s="18">
        <v>0.99998449840000003</v>
      </c>
      <c r="I197" s="18">
        <v>1.0013460000000001</v>
      </c>
      <c r="J197" s="16">
        <v>19999689.969999999</v>
      </c>
    </row>
    <row r="198" spans="2:10" x14ac:dyDescent="0.25">
      <c r="B198" s="13">
        <v>45749</v>
      </c>
      <c r="C198" s="13">
        <v>45749</v>
      </c>
      <c r="D198" s="14">
        <v>1800</v>
      </c>
      <c r="E198" s="15">
        <v>47575</v>
      </c>
      <c r="F198" s="16">
        <v>70634296.230000004</v>
      </c>
      <c r="G198" s="17">
        <v>9.2499999999999999E-2</v>
      </c>
      <c r="H198" s="18">
        <v>1</v>
      </c>
      <c r="I198" s="18">
        <v>1</v>
      </c>
      <c r="J198" s="16">
        <v>70634296.230000004</v>
      </c>
    </row>
    <row r="199" spans="2:10" x14ac:dyDescent="0.25">
      <c r="B199" s="13">
        <v>45751</v>
      </c>
      <c r="C199" s="13">
        <v>45751</v>
      </c>
      <c r="D199" s="14">
        <v>360</v>
      </c>
      <c r="E199" s="15">
        <v>46116</v>
      </c>
      <c r="F199" s="16">
        <v>57545928.57</v>
      </c>
      <c r="G199" s="17">
        <v>4.9000000000000002E-2</v>
      </c>
      <c r="H199" s="18">
        <v>1</v>
      </c>
      <c r="I199" s="18">
        <v>1</v>
      </c>
      <c r="J199" s="16">
        <v>57545928.57</v>
      </c>
    </row>
    <row r="200" spans="2:10" x14ac:dyDescent="0.25">
      <c r="B200" s="13">
        <v>45751</v>
      </c>
      <c r="C200" s="13">
        <v>45751</v>
      </c>
      <c r="D200" s="14">
        <v>1080</v>
      </c>
      <c r="E200" s="15">
        <v>46847</v>
      </c>
      <c r="F200" s="16">
        <v>39856353.68</v>
      </c>
      <c r="G200" s="17">
        <v>8.7499999999999994E-2</v>
      </c>
      <c r="H200" s="18">
        <v>1</v>
      </c>
      <c r="I200" s="18">
        <v>1</v>
      </c>
      <c r="J200" s="16">
        <v>39856353.68</v>
      </c>
    </row>
    <row r="201" spans="2:10" x14ac:dyDescent="0.25">
      <c r="B201" s="13">
        <v>45751</v>
      </c>
      <c r="C201" s="13">
        <v>45751</v>
      </c>
      <c r="D201" s="14">
        <v>1800</v>
      </c>
      <c r="E201" s="15">
        <v>47577</v>
      </c>
      <c r="F201" s="16">
        <v>37113163.43</v>
      </c>
      <c r="G201" s="17">
        <v>9.2499999999999999E-2</v>
      </c>
      <c r="H201" s="18">
        <v>1</v>
      </c>
      <c r="I201" s="18">
        <v>1</v>
      </c>
      <c r="J201" s="16">
        <v>37113163.43</v>
      </c>
    </row>
    <row r="202" spans="2:10" x14ac:dyDescent="0.25">
      <c r="B202" s="13">
        <v>45755</v>
      </c>
      <c r="C202" s="13">
        <v>45740</v>
      </c>
      <c r="D202" s="14">
        <v>1786</v>
      </c>
      <c r="E202" s="15">
        <v>47566</v>
      </c>
      <c r="F202" s="16">
        <v>200000000</v>
      </c>
      <c r="G202" s="17">
        <v>9.2499999999999999E-2</v>
      </c>
      <c r="H202" s="18">
        <v>0.9999254835474497</v>
      </c>
      <c r="I202" s="18">
        <v>1.0035227057474496</v>
      </c>
      <c r="J202" s="16">
        <v>199985096.70948994</v>
      </c>
    </row>
    <row r="203" spans="2:10" x14ac:dyDescent="0.25">
      <c r="B203" s="13">
        <v>45763</v>
      </c>
      <c r="C203" s="13">
        <v>45751</v>
      </c>
      <c r="D203" s="14">
        <v>1788</v>
      </c>
      <c r="E203" s="15">
        <v>47577</v>
      </c>
      <c r="F203" s="16">
        <v>21933788.400930632</v>
      </c>
      <c r="G203" s="17">
        <v>9.2499999999999999E-2</v>
      </c>
      <c r="H203" s="18">
        <v>0.9999353700321425</v>
      </c>
      <c r="I203" s="18">
        <v>1.0030187033243125</v>
      </c>
      <c r="J203" s="16">
        <v>21932370.819988411</v>
      </c>
    </row>
    <row r="204" spans="2:10" x14ac:dyDescent="0.25">
      <c r="B204" s="13">
        <v>45763</v>
      </c>
      <c r="C204" s="13">
        <v>45751</v>
      </c>
      <c r="D204" s="14">
        <v>348</v>
      </c>
      <c r="E204" s="15">
        <v>46116</v>
      </c>
      <c r="F204" s="16">
        <v>1788159.76399939</v>
      </c>
      <c r="G204" s="17">
        <v>4.9000000000000002E-2</v>
      </c>
      <c r="H204" s="18">
        <v>0.99998161573699862</v>
      </c>
      <c r="I204" s="18">
        <v>1.001614948540253</v>
      </c>
      <c r="J204" s="16">
        <v>1788126.8900000001</v>
      </c>
    </row>
    <row r="205" spans="2:10" s="37" customFormat="1" x14ac:dyDescent="0.25">
      <c r="B205" s="38">
        <v>45772</v>
      </c>
      <c r="C205" s="38">
        <v>45751</v>
      </c>
      <c r="D205" s="39">
        <v>1779</v>
      </c>
      <c r="E205" s="40">
        <v>47577</v>
      </c>
      <c r="F205" s="16">
        <v>100000000</v>
      </c>
      <c r="G205" s="42">
        <v>9.2499999999999999E-2</v>
      </c>
      <c r="H205" s="43">
        <v>0.99989287609999999</v>
      </c>
      <c r="I205" s="43">
        <v>1.0052890000000001</v>
      </c>
      <c r="J205" s="16">
        <v>99989287.609999999</v>
      </c>
    </row>
    <row r="206" spans="2:10" x14ac:dyDescent="0.25">
      <c r="B206" s="30"/>
      <c r="C206" s="30"/>
      <c r="D206" s="31"/>
      <c r="E206" s="32"/>
      <c r="F206" s="36"/>
      <c r="G206" s="34"/>
      <c r="H206" s="35"/>
      <c r="I206" s="33"/>
    </row>
  </sheetData>
  <autoFilter ref="B11:J141" xr:uid="{00000000-0001-0000-0000-000000000000}"/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3"/>
  <sheetViews>
    <sheetView showGridLines="0" tabSelected="1" zoomScale="70" zoomScaleNormal="70" workbookViewId="0">
      <pane ySplit="11" topLeftCell="A554" activePane="bottomLeft" state="frozen"/>
      <selection pane="bottomLeft" activeCell="C570" sqref="C570"/>
    </sheetView>
  </sheetViews>
  <sheetFormatPr baseColWidth="10" defaultRowHeight="15.75" x14ac:dyDescent="0.25"/>
  <cols>
    <col min="1" max="1" width="11.42578125" style="2"/>
    <col min="2" max="2" width="28.7109375" style="2" customWidth="1"/>
    <col min="3" max="3" width="36" style="2" bestFit="1" customWidth="1"/>
    <col min="4" max="4" width="11.7109375" style="2" bestFit="1" customWidth="1"/>
    <col min="5" max="5" width="21.42578125" style="2" bestFit="1" customWidth="1"/>
    <col min="6" max="6" width="18.5703125" style="2" bestFit="1" customWidth="1"/>
    <col min="7" max="7" width="14.5703125" style="2" bestFit="1" customWidth="1"/>
    <col min="8" max="8" width="17" style="2" bestFit="1" customWidth="1"/>
    <col min="9" max="9" width="18.140625" style="2" bestFit="1" customWidth="1"/>
    <col min="10" max="10" width="16.5703125" style="2" bestFit="1" customWidth="1"/>
    <col min="11" max="16384" width="11.42578125" style="2"/>
  </cols>
  <sheetData>
    <row r="1" spans="2:11" s="1" customFormat="1" x14ac:dyDescent="0.25">
      <c r="B1" s="29" t="s">
        <v>0</v>
      </c>
      <c r="C1" s="29"/>
      <c r="D1" s="29"/>
      <c r="E1" s="29"/>
      <c r="F1" s="29"/>
      <c r="G1" s="29"/>
      <c r="H1" s="29"/>
      <c r="I1" s="29"/>
    </row>
    <row r="3" spans="2:11" ht="16.5" thickBot="1" x14ac:dyDescent="0.3"/>
    <row r="4" spans="2:11" x14ac:dyDescent="0.25">
      <c r="B4" s="3" t="s">
        <v>1</v>
      </c>
      <c r="C4" s="4" t="s">
        <v>2</v>
      </c>
    </row>
    <row r="5" spans="2:11" x14ac:dyDescent="0.25">
      <c r="B5" s="5" t="s">
        <v>3</v>
      </c>
      <c r="C5" s="6" t="s">
        <v>2</v>
      </c>
    </row>
    <row r="6" spans="2:11" x14ac:dyDescent="0.25">
      <c r="B6" s="5" t="s">
        <v>4</v>
      </c>
      <c r="C6" s="6" t="s">
        <v>17</v>
      </c>
    </row>
    <row r="7" spans="2:11" x14ac:dyDescent="0.25">
      <c r="B7" s="5" t="s">
        <v>5</v>
      </c>
      <c r="C7" s="7">
        <v>365</v>
      </c>
    </row>
    <row r="8" spans="2:11" ht="16.5" thickBot="1" x14ac:dyDescent="0.3">
      <c r="B8" s="8" t="s">
        <v>6</v>
      </c>
      <c r="C8" s="9">
        <v>360</v>
      </c>
    </row>
    <row r="11" spans="2:11" x14ac:dyDescent="0.25">
      <c r="B11" s="10" t="s">
        <v>7</v>
      </c>
      <c r="C11" s="10" t="s">
        <v>18</v>
      </c>
      <c r="D11" s="10" t="s">
        <v>8</v>
      </c>
      <c r="E11" s="11" t="s">
        <v>9</v>
      </c>
      <c r="F11" s="12" t="s">
        <v>10</v>
      </c>
      <c r="G11" s="10" t="s">
        <v>11</v>
      </c>
      <c r="H11" s="10" t="s">
        <v>19</v>
      </c>
      <c r="I11" s="10" t="s">
        <v>12</v>
      </c>
    </row>
    <row r="12" spans="2:11" x14ac:dyDescent="0.25">
      <c r="B12" s="13">
        <v>44239</v>
      </c>
      <c r="C12" s="13">
        <v>44239</v>
      </c>
      <c r="D12" s="14">
        <v>180</v>
      </c>
      <c r="E12" s="15">
        <v>44419</v>
      </c>
      <c r="F12" s="16">
        <v>589851.22</v>
      </c>
      <c r="G12" s="17">
        <v>2.3699999999999999E-2</v>
      </c>
      <c r="H12" s="18">
        <v>0.98828877798092607</v>
      </c>
      <c r="I12" s="16">
        <v>582943.34</v>
      </c>
    </row>
    <row r="13" spans="2:11" x14ac:dyDescent="0.25">
      <c r="B13" s="13">
        <v>44239</v>
      </c>
      <c r="C13" s="13">
        <v>44239</v>
      </c>
      <c r="D13" s="14">
        <v>270</v>
      </c>
      <c r="E13" s="15">
        <v>44509</v>
      </c>
      <c r="F13" s="16">
        <v>594835.38</v>
      </c>
      <c r="G13" s="17">
        <v>2.7199999999999998E-2</v>
      </c>
      <c r="H13" s="18">
        <v>0.98000784006272057</v>
      </c>
      <c r="I13" s="16">
        <v>582943.34</v>
      </c>
    </row>
    <row r="14" spans="2:11" x14ac:dyDescent="0.25">
      <c r="B14" s="13">
        <v>44245</v>
      </c>
      <c r="C14" s="13">
        <v>44245</v>
      </c>
      <c r="D14" s="14">
        <v>91</v>
      </c>
      <c r="E14" s="15">
        <v>44336</v>
      </c>
      <c r="F14" s="16">
        <v>53962559.079999998</v>
      </c>
      <c r="G14" s="17">
        <v>2.1000000000000001E-2</v>
      </c>
      <c r="H14" s="18">
        <v>0.99471969627891954</v>
      </c>
      <c r="I14" s="16">
        <v>53677620.380000003</v>
      </c>
    </row>
    <row r="15" spans="2:11" x14ac:dyDescent="0.25">
      <c r="B15" s="13">
        <v>44249</v>
      </c>
      <c r="C15" s="13">
        <v>44249</v>
      </c>
      <c r="D15" s="14">
        <v>63</v>
      </c>
      <c r="E15" s="15">
        <v>44312</v>
      </c>
      <c r="F15" s="16">
        <v>22073535</v>
      </c>
      <c r="G15" s="17">
        <v>1.9099999999999999E-2</v>
      </c>
      <c r="H15" s="18">
        <v>0.99666863508722092</v>
      </c>
      <c r="I15" s="16">
        <v>22000000</v>
      </c>
      <c r="K15" s="19"/>
    </row>
    <row r="16" spans="2:11" x14ac:dyDescent="0.25">
      <c r="B16" s="13">
        <v>44252</v>
      </c>
      <c r="C16" s="13">
        <v>44252</v>
      </c>
      <c r="D16" s="14">
        <v>35</v>
      </c>
      <c r="E16" s="15">
        <v>44287</v>
      </c>
      <c r="F16" s="16">
        <v>7011773.6100000003</v>
      </c>
      <c r="G16" s="17">
        <v>1.7299999999999999E-2</v>
      </c>
      <c r="H16" s="18">
        <v>0.99832087974254413</v>
      </c>
      <c r="I16" s="16">
        <v>7000000</v>
      </c>
    </row>
    <row r="17" spans="2:9" x14ac:dyDescent="0.25">
      <c r="B17" s="13">
        <v>44252</v>
      </c>
      <c r="C17" s="13">
        <v>44252</v>
      </c>
      <c r="D17" s="14">
        <v>35</v>
      </c>
      <c r="E17" s="15">
        <v>44287</v>
      </c>
      <c r="F17" s="16">
        <v>40067277.780000001</v>
      </c>
      <c r="G17" s="17">
        <v>1.7299999999999999E-2</v>
      </c>
      <c r="H17" s="18">
        <v>0.99832087974254413</v>
      </c>
      <c r="I17" s="16">
        <v>40000000</v>
      </c>
    </row>
    <row r="18" spans="2:9" x14ac:dyDescent="0.25">
      <c r="B18" s="13">
        <v>44252</v>
      </c>
      <c r="C18" s="13">
        <v>44252</v>
      </c>
      <c r="D18" s="14">
        <v>91</v>
      </c>
      <c r="E18" s="15">
        <v>44343</v>
      </c>
      <c r="F18" s="16">
        <v>171888388.84999999</v>
      </c>
      <c r="G18" s="17">
        <v>2.1000000000000001E-2</v>
      </c>
      <c r="H18" s="18">
        <v>0.99471969627891954</v>
      </c>
      <c r="I18" s="16">
        <v>170980765.94999999</v>
      </c>
    </row>
    <row r="19" spans="2:9" x14ac:dyDescent="0.25">
      <c r="B19" s="13">
        <v>44252</v>
      </c>
      <c r="C19" s="13">
        <v>44252</v>
      </c>
      <c r="D19" s="14">
        <v>15</v>
      </c>
      <c r="E19" s="15">
        <v>44267</v>
      </c>
      <c r="F19" s="16">
        <v>27526887.879999999</v>
      </c>
      <c r="G19" s="17">
        <v>8.5000000000000006E-3</v>
      </c>
      <c r="H19" s="18">
        <v>0.99964595872295225</v>
      </c>
      <c r="I19" s="16">
        <v>27517142.23</v>
      </c>
    </row>
    <row r="20" spans="2:9" x14ac:dyDescent="0.25">
      <c r="B20" s="13">
        <v>44252</v>
      </c>
      <c r="C20" s="13">
        <v>44252</v>
      </c>
      <c r="D20" s="14">
        <v>46</v>
      </c>
      <c r="E20" s="15">
        <v>44298</v>
      </c>
      <c r="F20" s="16">
        <v>25057500</v>
      </c>
      <c r="G20" s="17">
        <v>1.7999999999999999E-2</v>
      </c>
      <c r="H20" s="18">
        <v>0.99770527786091989</v>
      </c>
      <c r="I20" s="16">
        <v>25000000</v>
      </c>
    </row>
    <row r="21" spans="2:9" x14ac:dyDescent="0.25">
      <c r="B21" s="13">
        <v>44252</v>
      </c>
      <c r="C21" s="13">
        <v>44252</v>
      </c>
      <c r="D21" s="14">
        <v>76</v>
      </c>
      <c r="E21" s="15">
        <v>44328</v>
      </c>
      <c r="F21" s="16">
        <v>13954059.060000001</v>
      </c>
      <c r="G21" s="17">
        <v>1.95E-2</v>
      </c>
      <c r="H21" s="18">
        <v>0.99590021079887781</v>
      </c>
      <c r="I21" s="16">
        <v>13896850.359999999</v>
      </c>
    </row>
    <row r="22" spans="2:9" x14ac:dyDescent="0.25">
      <c r="B22" s="13">
        <v>44259</v>
      </c>
      <c r="C22" s="13">
        <v>44259</v>
      </c>
      <c r="D22" s="14">
        <v>35</v>
      </c>
      <c r="E22" s="15">
        <f t="shared" ref="E22:E33" si="0">C22+D22</f>
        <v>44294</v>
      </c>
      <c r="F22" s="16">
        <v>20033638.890000001</v>
      </c>
      <c r="G22" s="17">
        <v>1.7299999999999999E-2</v>
      </c>
      <c r="H22" s="18">
        <v>0.99832087973999994</v>
      </c>
      <c r="I22" s="16">
        <v>20000000</v>
      </c>
    </row>
    <row r="23" spans="2:9" x14ac:dyDescent="0.25">
      <c r="B23" s="13">
        <v>44263</v>
      </c>
      <c r="C23" s="13">
        <v>44263</v>
      </c>
      <c r="D23" s="14">
        <v>60</v>
      </c>
      <c r="E23" s="15">
        <f t="shared" si="0"/>
        <v>44323</v>
      </c>
      <c r="F23" s="16">
        <v>108342000</v>
      </c>
      <c r="G23" s="17">
        <v>1.9E-2</v>
      </c>
      <c r="H23" s="18">
        <f>I23/F23</f>
        <v>0.99684332945672038</v>
      </c>
      <c r="I23" s="16">
        <v>108000000</v>
      </c>
    </row>
    <row r="24" spans="2:9" x14ac:dyDescent="0.25">
      <c r="B24" s="13">
        <v>44266</v>
      </c>
      <c r="C24" s="13">
        <v>44266</v>
      </c>
      <c r="D24" s="14">
        <v>84</v>
      </c>
      <c r="E24" s="15">
        <f t="shared" si="0"/>
        <v>44350</v>
      </c>
      <c r="F24" s="16">
        <v>60382200</v>
      </c>
      <c r="G24" s="17">
        <v>2.7300000000000001E-2</v>
      </c>
      <c r="H24" s="18">
        <v>0.99367032006</v>
      </c>
      <c r="I24" s="16">
        <v>60000000</v>
      </c>
    </row>
    <row r="25" spans="2:9" x14ac:dyDescent="0.25">
      <c r="B25" s="13">
        <v>44266</v>
      </c>
      <c r="C25" s="13">
        <v>44266</v>
      </c>
      <c r="D25" s="14">
        <v>91</v>
      </c>
      <c r="E25" s="15">
        <f t="shared" si="0"/>
        <v>44357</v>
      </c>
      <c r="F25" s="16">
        <v>26616886.699999999</v>
      </c>
      <c r="G25" s="17">
        <v>2.1000000000000001E-2</v>
      </c>
      <c r="H25" s="18">
        <v>0.99471969628000001</v>
      </c>
      <c r="I25" s="16">
        <v>26476341.449999999</v>
      </c>
    </row>
    <row r="26" spans="2:9" x14ac:dyDescent="0.25">
      <c r="B26" s="13">
        <v>44266</v>
      </c>
      <c r="C26" s="13">
        <v>44266</v>
      </c>
      <c r="D26" s="14">
        <v>91</v>
      </c>
      <c r="E26" s="15">
        <f t="shared" si="0"/>
        <v>44357</v>
      </c>
      <c r="F26" s="16">
        <v>28627503.370000001</v>
      </c>
      <c r="G26" s="17">
        <v>2.1000000000000001E-2</v>
      </c>
      <c r="H26" s="18">
        <v>0.99471969628000001</v>
      </c>
      <c r="I26" s="16">
        <v>28476341.460000001</v>
      </c>
    </row>
    <row r="27" spans="2:9" x14ac:dyDescent="0.25">
      <c r="B27" s="13">
        <v>44270</v>
      </c>
      <c r="C27" s="13">
        <v>44270</v>
      </c>
      <c r="D27" s="14">
        <v>35</v>
      </c>
      <c r="E27" s="15">
        <f t="shared" si="0"/>
        <v>44305</v>
      </c>
      <c r="F27" s="16">
        <v>50084097.222222224</v>
      </c>
      <c r="G27" s="17">
        <v>1.7299999999999999E-2</v>
      </c>
      <c r="H27" s="18">
        <v>0.99832087974254413</v>
      </c>
      <c r="I27" s="16">
        <v>50000000</v>
      </c>
    </row>
    <row r="28" spans="2:9" x14ac:dyDescent="0.25">
      <c r="B28" s="13">
        <v>44272</v>
      </c>
      <c r="C28" s="13">
        <v>44272</v>
      </c>
      <c r="D28" s="14">
        <v>61</v>
      </c>
      <c r="E28" s="15">
        <f t="shared" si="0"/>
        <v>44333</v>
      </c>
      <c r="F28" s="16">
        <v>262847933.88999999</v>
      </c>
      <c r="G28" s="17">
        <v>1.9099999999999999E-2</v>
      </c>
      <c r="H28" s="18">
        <v>0.99677405152999998</v>
      </c>
      <c r="I28" s="16">
        <v>262000000</v>
      </c>
    </row>
    <row r="29" spans="2:9" x14ac:dyDescent="0.25">
      <c r="B29" s="13">
        <v>44273</v>
      </c>
      <c r="C29" s="13">
        <v>44273</v>
      </c>
      <c r="D29" s="14">
        <v>91</v>
      </c>
      <c r="E29" s="15">
        <f t="shared" si="0"/>
        <v>44364</v>
      </c>
      <c r="F29" s="16">
        <v>50265416.666666664</v>
      </c>
      <c r="G29" s="17">
        <v>2.1000000000000001E-2</v>
      </c>
      <c r="H29" s="18">
        <v>0.99471969627891943</v>
      </c>
      <c r="I29" s="16">
        <v>50000000</v>
      </c>
    </row>
    <row r="30" spans="2:9" x14ac:dyDescent="0.25">
      <c r="B30" s="13">
        <v>44273</v>
      </c>
      <c r="C30" s="13">
        <v>44273</v>
      </c>
      <c r="D30" s="14">
        <v>91</v>
      </c>
      <c r="E30" s="15">
        <f t="shared" si="0"/>
        <v>44364</v>
      </c>
      <c r="F30" s="16">
        <v>30159249.999999996</v>
      </c>
      <c r="G30" s="17">
        <v>2.1000000000000001E-2</v>
      </c>
      <c r="H30" s="18">
        <v>0.99471969627891954</v>
      </c>
      <c r="I30" s="16">
        <v>30000000</v>
      </c>
    </row>
    <row r="31" spans="2:9" x14ac:dyDescent="0.25">
      <c r="B31" s="13">
        <v>44278</v>
      </c>
      <c r="C31" s="13">
        <v>44278</v>
      </c>
      <c r="D31" s="14">
        <v>91</v>
      </c>
      <c r="E31" s="15">
        <f t="shared" si="0"/>
        <v>44369</v>
      </c>
      <c r="F31" s="16">
        <v>25127020.829999998</v>
      </c>
      <c r="G31" s="17">
        <v>2.01E-2</v>
      </c>
      <c r="H31" s="18">
        <v>0.99494485103999997</v>
      </c>
      <c r="I31" s="16">
        <v>25000000</v>
      </c>
    </row>
    <row r="32" spans="2:9" x14ac:dyDescent="0.25">
      <c r="B32" s="13">
        <v>44280</v>
      </c>
      <c r="C32" s="13">
        <v>44280</v>
      </c>
      <c r="D32" s="14">
        <v>91</v>
      </c>
      <c r="E32" s="15">
        <f t="shared" si="0"/>
        <v>44371</v>
      </c>
      <c r="F32" s="16">
        <v>20106166.666666664</v>
      </c>
      <c r="G32" s="17">
        <v>2.1000000000000001E-2</v>
      </c>
      <c r="H32" s="18">
        <v>0.99471969627891954</v>
      </c>
      <c r="I32" s="16">
        <v>20000000</v>
      </c>
    </row>
    <row r="33" spans="1:9" x14ac:dyDescent="0.25">
      <c r="B33" s="13">
        <v>44280</v>
      </c>
      <c r="C33" s="13">
        <v>44280</v>
      </c>
      <c r="D33" s="14">
        <v>91</v>
      </c>
      <c r="E33" s="15">
        <f t="shared" si="0"/>
        <v>44371</v>
      </c>
      <c r="F33" s="16">
        <v>30159249.999999996</v>
      </c>
      <c r="G33" s="17">
        <v>2.1000000000000001E-2</v>
      </c>
      <c r="H33" s="18">
        <v>0.99471969627891954</v>
      </c>
      <c r="I33" s="16">
        <v>30000000</v>
      </c>
    </row>
    <row r="34" spans="1:9" x14ac:dyDescent="0.25">
      <c r="B34" s="13">
        <v>44281</v>
      </c>
      <c r="C34" s="13">
        <v>44281</v>
      </c>
      <c r="D34" s="14">
        <v>63</v>
      </c>
      <c r="E34" s="15">
        <v>44344</v>
      </c>
      <c r="F34" s="16">
        <v>2006685</v>
      </c>
      <c r="G34" s="17">
        <v>1.9099999999999999E-2</v>
      </c>
      <c r="H34" s="18">
        <v>0.99666863508722092</v>
      </c>
      <c r="I34" s="16">
        <v>2000000</v>
      </c>
    </row>
    <row r="35" spans="1:9" x14ac:dyDescent="0.25">
      <c r="B35" s="13">
        <v>44284</v>
      </c>
      <c r="C35" s="13">
        <v>44284</v>
      </c>
      <c r="D35" s="14">
        <v>91</v>
      </c>
      <c r="E35" s="15">
        <v>44375</v>
      </c>
      <c r="F35" s="16">
        <v>6985174.4299999997</v>
      </c>
      <c r="G35" s="17">
        <v>2.01E-2</v>
      </c>
      <c r="H35" s="18">
        <v>0.9949448510360277</v>
      </c>
      <c r="I35" s="16">
        <v>6949863.3300000001</v>
      </c>
    </row>
    <row r="36" spans="1:9" x14ac:dyDescent="0.25">
      <c r="B36" s="13">
        <v>44287</v>
      </c>
      <c r="C36" s="13">
        <v>44287</v>
      </c>
      <c r="D36" s="14">
        <v>35</v>
      </c>
      <c r="E36" s="15">
        <v>44322</v>
      </c>
      <c r="F36" s="16">
        <v>40067277.780000001</v>
      </c>
      <c r="G36" s="17">
        <v>1.7299999999999999E-2</v>
      </c>
      <c r="H36" s="18">
        <v>0.99832087974254413</v>
      </c>
      <c r="I36" s="16">
        <v>40000000</v>
      </c>
    </row>
    <row r="37" spans="1:9" x14ac:dyDescent="0.25">
      <c r="B37" s="13">
        <v>44287</v>
      </c>
      <c r="C37" s="13">
        <v>44287</v>
      </c>
      <c r="D37" s="14">
        <v>84</v>
      </c>
      <c r="E37" s="15">
        <v>44371</v>
      </c>
      <c r="F37" s="16">
        <v>34719765</v>
      </c>
      <c r="G37" s="17">
        <v>2.7300000000000001E-2</v>
      </c>
      <c r="H37" s="18">
        <v>0.99367032006121014</v>
      </c>
      <c r="I37" s="16">
        <v>34500000</v>
      </c>
    </row>
    <row r="38" spans="1:9" x14ac:dyDescent="0.25">
      <c r="B38" s="13">
        <v>44287</v>
      </c>
      <c r="C38" s="13">
        <v>44287</v>
      </c>
      <c r="D38" s="14">
        <v>35</v>
      </c>
      <c r="E38" s="15">
        <v>44322</v>
      </c>
      <c r="F38" s="16">
        <v>7011773.6100000003</v>
      </c>
      <c r="G38" s="17">
        <v>1.7299999999999999E-2</v>
      </c>
      <c r="H38" s="18">
        <v>0.99832087974254413</v>
      </c>
      <c r="I38" s="16">
        <v>7000000</v>
      </c>
    </row>
    <row r="39" spans="1:9" x14ac:dyDescent="0.25">
      <c r="A39" s="20" t="s">
        <v>20</v>
      </c>
      <c r="B39" s="13">
        <v>44291</v>
      </c>
      <c r="C39" s="13">
        <v>44291</v>
      </c>
      <c r="D39" s="14">
        <v>359</v>
      </c>
      <c r="E39" s="15">
        <v>44650</v>
      </c>
      <c r="F39" s="16">
        <v>1331543.8400000001</v>
      </c>
      <c r="G39" s="17">
        <v>0.03</v>
      </c>
      <c r="H39" s="18">
        <v>0.97095234242252615</v>
      </c>
      <c r="I39" s="16">
        <v>1292865.6100000001</v>
      </c>
    </row>
    <row r="40" spans="1:9" x14ac:dyDescent="0.25">
      <c r="A40" s="20" t="s">
        <v>20</v>
      </c>
      <c r="B40" s="13">
        <v>44291</v>
      </c>
      <c r="C40" s="13">
        <v>44291</v>
      </c>
      <c r="D40" s="14">
        <v>359</v>
      </c>
      <c r="E40" s="15">
        <v>44650</v>
      </c>
      <c r="F40" s="16">
        <v>1058115.21</v>
      </c>
      <c r="G40" s="17">
        <v>0.03</v>
      </c>
      <c r="H40" s="18">
        <v>0.97095234242252615</v>
      </c>
      <c r="I40" s="16">
        <v>1027379.44</v>
      </c>
    </row>
    <row r="41" spans="1:9" x14ac:dyDescent="0.25">
      <c r="A41" s="20" t="s">
        <v>20</v>
      </c>
      <c r="B41" s="13">
        <v>44291</v>
      </c>
      <c r="C41" s="13">
        <v>44291</v>
      </c>
      <c r="D41" s="14">
        <v>359</v>
      </c>
      <c r="E41" s="15">
        <v>44650</v>
      </c>
      <c r="F41" s="16">
        <v>269593.15999999997</v>
      </c>
      <c r="G41" s="17">
        <v>0.03</v>
      </c>
      <c r="H41" s="18">
        <v>0.97095234242252615</v>
      </c>
      <c r="I41" s="16">
        <v>261762.11</v>
      </c>
    </row>
    <row r="42" spans="1:9" x14ac:dyDescent="0.25">
      <c r="A42" s="20" t="s">
        <v>20</v>
      </c>
      <c r="B42" s="13">
        <v>44291</v>
      </c>
      <c r="C42" s="13">
        <v>44291</v>
      </c>
      <c r="D42" s="14">
        <v>359</v>
      </c>
      <c r="E42" s="15">
        <v>44650</v>
      </c>
      <c r="F42" s="16">
        <v>69379.53</v>
      </c>
      <c r="G42" s="17">
        <v>0.03</v>
      </c>
      <c r="H42" s="18">
        <v>0.97095234242252615</v>
      </c>
      <c r="I42" s="16">
        <v>67364.22</v>
      </c>
    </row>
    <row r="43" spans="1:9" x14ac:dyDescent="0.25">
      <c r="A43" s="20" t="s">
        <v>20</v>
      </c>
      <c r="B43" s="13">
        <v>44291</v>
      </c>
      <c r="C43" s="13">
        <v>44291</v>
      </c>
      <c r="D43" s="14">
        <v>359</v>
      </c>
      <c r="E43" s="15">
        <v>44650</v>
      </c>
      <c r="F43" s="16">
        <v>1501698.79</v>
      </c>
      <c r="G43" s="17">
        <v>0.03</v>
      </c>
      <c r="H43" s="18">
        <v>0.97095234242252615</v>
      </c>
      <c r="I43" s="16">
        <v>1458077.96</v>
      </c>
    </row>
    <row r="44" spans="1:9" x14ac:dyDescent="0.25">
      <c r="A44" s="20" t="s">
        <v>20</v>
      </c>
      <c r="B44" s="13">
        <v>44291</v>
      </c>
      <c r="C44" s="13">
        <v>44291</v>
      </c>
      <c r="D44" s="14">
        <v>359</v>
      </c>
      <c r="E44" s="15">
        <v>44650</v>
      </c>
      <c r="F44" s="16">
        <v>248952.94</v>
      </c>
      <c r="G44" s="17">
        <v>0.03</v>
      </c>
      <c r="H44" s="18">
        <v>0.97095234242252615</v>
      </c>
      <c r="I44" s="16">
        <v>241721.44</v>
      </c>
    </row>
    <row r="45" spans="1:9" x14ac:dyDescent="0.25">
      <c r="A45" s="20" t="s">
        <v>20</v>
      </c>
      <c r="B45" s="13">
        <v>44291</v>
      </c>
      <c r="C45" s="13">
        <v>44291</v>
      </c>
      <c r="D45" s="14">
        <v>359</v>
      </c>
      <c r="E45" s="15">
        <v>44650</v>
      </c>
      <c r="F45" s="16">
        <v>116208.15</v>
      </c>
      <c r="G45" s="17">
        <v>0.03</v>
      </c>
      <c r="H45" s="18">
        <v>0.97095234242252615</v>
      </c>
      <c r="I45" s="16">
        <v>112832.58</v>
      </c>
    </row>
    <row r="46" spans="1:9" x14ac:dyDescent="0.25">
      <c r="A46" s="20" t="s">
        <v>20</v>
      </c>
      <c r="B46" s="13">
        <v>44291</v>
      </c>
      <c r="C46" s="13">
        <v>44291</v>
      </c>
      <c r="D46" s="14">
        <v>359</v>
      </c>
      <c r="E46" s="15">
        <v>44650</v>
      </c>
      <c r="F46" s="16">
        <v>189726.15</v>
      </c>
      <c r="G46" s="17">
        <v>0.03</v>
      </c>
      <c r="H46" s="18">
        <v>0.97095234242252615</v>
      </c>
      <c r="I46" s="16">
        <v>184215.05</v>
      </c>
    </row>
    <row r="47" spans="1:9" x14ac:dyDescent="0.25">
      <c r="A47" s="20" t="s">
        <v>20</v>
      </c>
      <c r="B47" s="13">
        <v>44291</v>
      </c>
      <c r="C47" s="13">
        <v>44291</v>
      </c>
      <c r="D47" s="14">
        <v>359</v>
      </c>
      <c r="E47" s="15">
        <v>44650</v>
      </c>
      <c r="F47" s="16">
        <v>250331.47</v>
      </c>
      <c r="G47" s="17">
        <v>0.03</v>
      </c>
      <c r="H47" s="18">
        <v>0.97095234242252615</v>
      </c>
      <c r="I47" s="16">
        <v>243059.93</v>
      </c>
    </row>
    <row r="48" spans="1:9" x14ac:dyDescent="0.25">
      <c r="A48" s="20" t="s">
        <v>20</v>
      </c>
      <c r="B48" s="13">
        <v>44291</v>
      </c>
      <c r="C48" s="13">
        <v>44291</v>
      </c>
      <c r="D48" s="14">
        <v>359</v>
      </c>
      <c r="E48" s="15">
        <v>44650</v>
      </c>
      <c r="F48" s="16">
        <v>325361.24</v>
      </c>
      <c r="G48" s="17">
        <v>0.03</v>
      </c>
      <c r="H48" s="18">
        <v>0.97095234242252615</v>
      </c>
      <c r="I48" s="16">
        <v>315910.26</v>
      </c>
    </row>
    <row r="49" spans="1:9" x14ac:dyDescent="0.25">
      <c r="A49" s="20"/>
      <c r="B49" s="13">
        <v>44294</v>
      </c>
      <c r="C49" s="13">
        <v>44294</v>
      </c>
      <c r="D49" s="14">
        <v>35</v>
      </c>
      <c r="E49" s="15">
        <v>44329</v>
      </c>
      <c r="F49" s="16">
        <v>20033638.890000001</v>
      </c>
      <c r="G49" s="17">
        <v>1.7299999999999999E-2</v>
      </c>
      <c r="H49" s="18">
        <v>0.99832087974254413</v>
      </c>
      <c r="I49" s="16">
        <v>20000000</v>
      </c>
    </row>
    <row r="50" spans="1:9" x14ac:dyDescent="0.25">
      <c r="A50" s="20"/>
      <c r="B50" s="13">
        <v>44294</v>
      </c>
      <c r="C50" s="13">
        <v>44294</v>
      </c>
      <c r="D50" s="14">
        <v>91</v>
      </c>
      <c r="E50" s="15">
        <v>44385</v>
      </c>
      <c r="F50" s="16">
        <v>40212333.329999998</v>
      </c>
      <c r="G50" s="17">
        <v>2.1000000000000001E-2</v>
      </c>
      <c r="H50" s="18">
        <v>0.99471969627891954</v>
      </c>
      <c r="I50" s="16">
        <v>40000000</v>
      </c>
    </row>
    <row r="51" spans="1:9" x14ac:dyDescent="0.25">
      <c r="A51" s="20" t="s">
        <v>20</v>
      </c>
      <c r="B51" s="13">
        <v>44298</v>
      </c>
      <c r="C51" s="13">
        <v>44298</v>
      </c>
      <c r="D51" s="14">
        <v>359</v>
      </c>
      <c r="E51" s="15">
        <v>44657</v>
      </c>
      <c r="F51" s="16">
        <v>99098.17</v>
      </c>
      <c r="G51" s="17">
        <v>0.03</v>
      </c>
      <c r="H51" s="18">
        <v>0.97095234242252615</v>
      </c>
      <c r="I51" s="16">
        <v>96219.6</v>
      </c>
    </row>
    <row r="52" spans="1:9" x14ac:dyDescent="0.25">
      <c r="A52" s="20" t="s">
        <v>20</v>
      </c>
      <c r="B52" s="13">
        <v>44298</v>
      </c>
      <c r="C52" s="13">
        <v>44298</v>
      </c>
      <c r="D52" s="14">
        <v>359</v>
      </c>
      <c r="E52" s="15">
        <v>44657</v>
      </c>
      <c r="F52" s="16">
        <v>1256032.8600000001</v>
      </c>
      <c r="G52" s="17">
        <v>0.03</v>
      </c>
      <c r="H52" s="18">
        <v>0.97095234242252615</v>
      </c>
      <c r="I52" s="16">
        <v>1219548.05</v>
      </c>
    </row>
    <row r="53" spans="1:9" x14ac:dyDescent="0.25">
      <c r="A53" s="20" t="s">
        <v>20</v>
      </c>
      <c r="B53" s="13">
        <v>44298</v>
      </c>
      <c r="C53" s="13">
        <v>44298</v>
      </c>
      <c r="D53" s="14">
        <v>359</v>
      </c>
      <c r="E53" s="15">
        <v>44657</v>
      </c>
      <c r="F53" s="16">
        <v>330347.31</v>
      </c>
      <c r="G53" s="17">
        <v>0.03</v>
      </c>
      <c r="H53" s="18">
        <v>0.97095234242252615</v>
      </c>
      <c r="I53" s="16">
        <v>320751.49</v>
      </c>
    </row>
    <row r="54" spans="1:9" x14ac:dyDescent="0.25">
      <c r="A54" s="20"/>
      <c r="B54" s="13">
        <v>44305</v>
      </c>
      <c r="C54" s="13">
        <v>44305</v>
      </c>
      <c r="D54" s="14">
        <v>36</v>
      </c>
      <c r="E54" s="15">
        <v>44341</v>
      </c>
      <c r="F54" s="16">
        <v>50086500</v>
      </c>
      <c r="G54" s="17">
        <v>1.7299999999999999E-2</v>
      </c>
      <c r="H54" s="18">
        <v>0.99827298773122497</v>
      </c>
      <c r="I54" s="16">
        <v>50000000</v>
      </c>
    </row>
    <row r="55" spans="1:9" x14ac:dyDescent="0.25">
      <c r="A55" s="20"/>
      <c r="B55" s="13">
        <v>44308</v>
      </c>
      <c r="C55" s="13">
        <v>44308</v>
      </c>
      <c r="D55" s="14">
        <v>84</v>
      </c>
      <c r="E55" s="15">
        <v>44392</v>
      </c>
      <c r="F55" s="16">
        <v>28167906.670000002</v>
      </c>
      <c r="G55" s="17">
        <v>2.5700000000000001E-2</v>
      </c>
      <c r="H55" s="18">
        <v>0.99403907898965871</v>
      </c>
      <c r="I55" s="16">
        <v>28000000</v>
      </c>
    </row>
    <row r="56" spans="1:9" x14ac:dyDescent="0.25">
      <c r="A56" s="20"/>
      <c r="B56" s="13">
        <v>44312</v>
      </c>
      <c r="C56" s="13">
        <v>44312</v>
      </c>
      <c r="D56" s="14">
        <v>91</v>
      </c>
      <c r="E56" s="15">
        <v>44403</v>
      </c>
      <c r="F56" s="16">
        <v>70355658.329999998</v>
      </c>
      <c r="G56" s="17">
        <v>2.01E-2</v>
      </c>
      <c r="H56" s="18">
        <v>0.9949448510360277</v>
      </c>
      <c r="I56" s="16">
        <v>70000000</v>
      </c>
    </row>
    <row r="57" spans="1:9" x14ac:dyDescent="0.25">
      <c r="A57" s="20"/>
      <c r="B57" s="13">
        <v>44312</v>
      </c>
      <c r="C57" s="13">
        <v>44312</v>
      </c>
      <c r="D57" s="14">
        <v>63</v>
      </c>
      <c r="E57" s="15">
        <v>44375</v>
      </c>
      <c r="F57" s="16">
        <v>22073535</v>
      </c>
      <c r="G57" s="17">
        <v>1.9099999999999999E-2</v>
      </c>
      <c r="H57" s="18">
        <v>0.99666863508722092</v>
      </c>
      <c r="I57" s="16">
        <v>22000000</v>
      </c>
    </row>
    <row r="58" spans="1:9" x14ac:dyDescent="0.25">
      <c r="A58" s="20"/>
      <c r="B58" s="13">
        <v>44322</v>
      </c>
      <c r="C58" s="13">
        <v>44322</v>
      </c>
      <c r="D58" s="14">
        <v>35</v>
      </c>
      <c r="E58" s="15">
        <v>44357</v>
      </c>
      <c r="F58" s="16">
        <v>40067277.780000001</v>
      </c>
      <c r="G58" s="17">
        <v>1.7299999999999999E-2</v>
      </c>
      <c r="H58" s="18">
        <v>0.99832087974254413</v>
      </c>
      <c r="I58" s="16">
        <v>40000000</v>
      </c>
    </row>
    <row r="59" spans="1:9" x14ac:dyDescent="0.25">
      <c r="A59" s="20"/>
      <c r="B59" s="13">
        <v>44326</v>
      </c>
      <c r="C59" s="13">
        <v>44326</v>
      </c>
      <c r="D59" s="14">
        <v>60</v>
      </c>
      <c r="E59" s="15">
        <v>44386</v>
      </c>
      <c r="F59" s="16">
        <v>108342000</v>
      </c>
      <c r="G59" s="17">
        <v>1.9E-2</v>
      </c>
      <c r="H59" s="18">
        <v>0.99684332945672027</v>
      </c>
      <c r="I59" s="16">
        <v>108000000</v>
      </c>
    </row>
    <row r="60" spans="1:9" x14ac:dyDescent="0.25">
      <c r="A60" s="20"/>
      <c r="B60" s="13">
        <v>44329</v>
      </c>
      <c r="C60" s="13">
        <v>44329</v>
      </c>
      <c r="D60" s="14">
        <v>35</v>
      </c>
      <c r="E60" s="15">
        <v>44364</v>
      </c>
      <c r="F60" s="16">
        <v>20033638.890000001</v>
      </c>
      <c r="G60" s="17">
        <v>1.7299999999999999E-2</v>
      </c>
      <c r="H60" s="18">
        <v>0.99832087974254413</v>
      </c>
      <c r="I60" s="16">
        <v>20000000</v>
      </c>
    </row>
    <row r="61" spans="1:9" x14ac:dyDescent="0.25">
      <c r="A61" s="20"/>
      <c r="B61" s="13">
        <v>44333</v>
      </c>
      <c r="C61" s="13">
        <v>44333</v>
      </c>
      <c r="D61" s="14">
        <v>60</v>
      </c>
      <c r="E61" s="15">
        <v>44393</v>
      </c>
      <c r="F61" s="16">
        <v>262829666.66999999</v>
      </c>
      <c r="G61" s="17">
        <v>1.9E-2</v>
      </c>
      <c r="H61" s="18">
        <v>0.99684332945672027</v>
      </c>
      <c r="I61" s="16">
        <v>262000000</v>
      </c>
    </row>
    <row r="62" spans="1:9" x14ac:dyDescent="0.25">
      <c r="A62" s="20"/>
      <c r="B62" s="13">
        <v>44341</v>
      </c>
      <c r="C62" s="13">
        <v>44341</v>
      </c>
      <c r="D62" s="14">
        <v>35</v>
      </c>
      <c r="E62" s="15">
        <v>44376</v>
      </c>
      <c r="F62" s="16">
        <v>50084097.219999999</v>
      </c>
      <c r="G62" s="17">
        <v>1.7299999999999999E-2</v>
      </c>
      <c r="H62" s="18">
        <v>0.99832087974254413</v>
      </c>
      <c r="I62" s="16">
        <v>50000000</v>
      </c>
    </row>
    <row r="63" spans="1:9" x14ac:dyDescent="0.25">
      <c r="A63" s="20"/>
      <c r="B63" s="13">
        <v>44343</v>
      </c>
      <c r="C63" s="13">
        <v>44343</v>
      </c>
      <c r="D63" s="14">
        <v>182</v>
      </c>
      <c r="E63" s="15">
        <v>44525</v>
      </c>
      <c r="F63" s="16">
        <v>94540845.829999998</v>
      </c>
      <c r="G63" s="17">
        <v>2.3699999999999999E-2</v>
      </c>
      <c r="H63" s="18">
        <v>0.98816019394290755</v>
      </c>
      <c r="I63" s="16">
        <v>93421500.549999997</v>
      </c>
    </row>
    <row r="64" spans="1:9" x14ac:dyDescent="0.25">
      <c r="A64" s="20"/>
      <c r="B64" s="13">
        <v>44343</v>
      </c>
      <c r="C64" s="13">
        <v>44343</v>
      </c>
      <c r="D64" s="14">
        <v>91</v>
      </c>
      <c r="E64" s="15">
        <v>44434</v>
      </c>
      <c r="F64" s="16">
        <v>171888388.84999999</v>
      </c>
      <c r="G64" s="17">
        <v>2.1000000000000001E-2</v>
      </c>
      <c r="H64" s="18">
        <v>0.99471969627891954</v>
      </c>
      <c r="I64" s="16">
        <v>170980765.94999999</v>
      </c>
    </row>
    <row r="65" spans="1:9" x14ac:dyDescent="0.25">
      <c r="A65" s="20"/>
      <c r="B65" s="13">
        <v>44344</v>
      </c>
      <c r="C65" s="13">
        <v>44344</v>
      </c>
      <c r="D65" s="14">
        <v>63</v>
      </c>
      <c r="E65" s="15">
        <v>44407</v>
      </c>
      <c r="F65" s="16">
        <v>2006685</v>
      </c>
      <c r="G65" s="17">
        <v>1.9099999999999999E-2</v>
      </c>
      <c r="H65" s="18">
        <v>0.99666863508722092</v>
      </c>
      <c r="I65" s="16">
        <v>2000000</v>
      </c>
    </row>
    <row r="66" spans="1:9" x14ac:dyDescent="0.25">
      <c r="A66" s="20"/>
      <c r="B66" s="13">
        <v>44350</v>
      </c>
      <c r="C66" s="13">
        <v>44350</v>
      </c>
      <c r="D66" s="14">
        <v>84</v>
      </c>
      <c r="E66" s="15">
        <v>44434</v>
      </c>
      <c r="F66" s="16">
        <v>60382200</v>
      </c>
      <c r="G66" s="17">
        <v>2.7300000000000001E-2</v>
      </c>
      <c r="H66" s="18">
        <v>0.99367032006121014</v>
      </c>
      <c r="I66" s="16">
        <v>60000000</v>
      </c>
    </row>
    <row r="67" spans="1:9" x14ac:dyDescent="0.25">
      <c r="B67" s="13">
        <v>44357</v>
      </c>
      <c r="C67" s="13">
        <v>44357</v>
      </c>
      <c r="D67" s="14">
        <v>35</v>
      </c>
      <c r="E67" s="15">
        <v>44392</v>
      </c>
      <c r="F67" s="16">
        <v>40067277.780000001</v>
      </c>
      <c r="G67" s="17">
        <v>1.7299999999999999E-2</v>
      </c>
      <c r="H67" s="18">
        <v>0.99832087974254413</v>
      </c>
      <c r="I67" s="16">
        <v>40000000</v>
      </c>
    </row>
    <row r="68" spans="1:9" x14ac:dyDescent="0.25">
      <c r="B68" s="13">
        <v>44357</v>
      </c>
      <c r="C68" s="13">
        <v>44357</v>
      </c>
      <c r="D68" s="14">
        <v>91</v>
      </c>
      <c r="E68" s="15">
        <v>44448</v>
      </c>
      <c r="F68" s="16">
        <v>26616886.699999999</v>
      </c>
      <c r="G68" s="17">
        <v>2.1000000000000001E-2</v>
      </c>
      <c r="H68" s="18">
        <v>0.99471969627891954</v>
      </c>
      <c r="I68" s="16">
        <v>26476341.449999999</v>
      </c>
    </row>
    <row r="69" spans="1:9" x14ac:dyDescent="0.25">
      <c r="B69" s="13">
        <v>44357</v>
      </c>
      <c r="C69" s="13">
        <v>44357</v>
      </c>
      <c r="D69" s="14">
        <v>91</v>
      </c>
      <c r="E69" s="15">
        <v>44448</v>
      </c>
      <c r="F69" s="16">
        <v>28627503.370000001</v>
      </c>
      <c r="G69" s="17">
        <v>2.1000000000000001E-2</v>
      </c>
      <c r="H69" s="18">
        <v>0.99471969627891954</v>
      </c>
      <c r="I69" s="16">
        <v>28476341.460000001</v>
      </c>
    </row>
    <row r="70" spans="1:9" x14ac:dyDescent="0.25">
      <c r="B70" s="13">
        <v>44364</v>
      </c>
      <c r="C70" s="13">
        <v>44364</v>
      </c>
      <c r="D70" s="14">
        <v>35</v>
      </c>
      <c r="E70" s="15">
        <v>44399</v>
      </c>
      <c r="F70" s="16">
        <v>20033638.890000001</v>
      </c>
      <c r="G70" s="17">
        <v>1.7299999999999999E-2</v>
      </c>
      <c r="H70" s="18">
        <v>0.99832087974254413</v>
      </c>
      <c r="I70" s="16">
        <v>20000000</v>
      </c>
    </row>
    <row r="71" spans="1:9" x14ac:dyDescent="0.25">
      <c r="B71" s="13">
        <v>44364</v>
      </c>
      <c r="C71" s="13">
        <v>44364</v>
      </c>
      <c r="D71" s="14">
        <v>91</v>
      </c>
      <c r="E71" s="15">
        <v>44455</v>
      </c>
      <c r="F71" s="16">
        <v>50265416.670000002</v>
      </c>
      <c r="G71" s="17">
        <v>2.1000000000000001E-2</v>
      </c>
      <c r="H71" s="18">
        <v>0.99471969627891954</v>
      </c>
      <c r="I71" s="16">
        <v>50000000</v>
      </c>
    </row>
    <row r="72" spans="1:9" x14ac:dyDescent="0.25">
      <c r="B72" s="13">
        <v>44369</v>
      </c>
      <c r="C72" s="13">
        <v>44369</v>
      </c>
      <c r="D72" s="14">
        <v>91</v>
      </c>
      <c r="E72" s="15">
        <v>44460</v>
      </c>
      <c r="F72" s="16">
        <v>25127020.829999998</v>
      </c>
      <c r="G72" s="17">
        <v>2.01E-2</v>
      </c>
      <c r="H72" s="18">
        <v>0.9949448510360277</v>
      </c>
      <c r="I72" s="16">
        <v>25000000</v>
      </c>
    </row>
    <row r="73" spans="1:9" x14ac:dyDescent="0.25">
      <c r="B73" s="13">
        <v>44371</v>
      </c>
      <c r="C73" s="13">
        <v>44371</v>
      </c>
      <c r="D73" s="14">
        <v>84</v>
      </c>
      <c r="E73" s="15">
        <v>44455</v>
      </c>
      <c r="F73" s="16">
        <v>34719765</v>
      </c>
      <c r="G73" s="17">
        <v>2.7300000000000001E-2</v>
      </c>
      <c r="H73" s="18">
        <v>0.99367032006121014</v>
      </c>
      <c r="I73" s="16">
        <v>34500000</v>
      </c>
    </row>
    <row r="74" spans="1:9" x14ac:dyDescent="0.25">
      <c r="B74" s="13">
        <v>44371</v>
      </c>
      <c r="C74" s="13">
        <v>44371</v>
      </c>
      <c r="D74" s="14">
        <v>182</v>
      </c>
      <c r="E74" s="15">
        <v>44553</v>
      </c>
      <c r="F74" s="16">
        <v>96993494.609999999</v>
      </c>
      <c r="G74" s="17">
        <v>2.3800000000000002E-2</v>
      </c>
      <c r="H74" s="18">
        <v>0.98811083090239771</v>
      </c>
      <c r="I74" s="16">
        <v>95840322.549999997</v>
      </c>
    </row>
    <row r="75" spans="1:9" x14ac:dyDescent="0.25">
      <c r="B75" s="13">
        <v>44375</v>
      </c>
      <c r="C75" s="13">
        <v>44375</v>
      </c>
      <c r="D75" s="14">
        <v>63</v>
      </c>
      <c r="E75" s="15">
        <v>44438</v>
      </c>
      <c r="F75" s="16">
        <v>22073535</v>
      </c>
      <c r="G75" s="17">
        <v>1.9099999999999999E-2</v>
      </c>
      <c r="H75" s="18">
        <v>0.99666863508722092</v>
      </c>
      <c r="I75" s="16">
        <v>22000000</v>
      </c>
    </row>
    <row r="76" spans="1:9" x14ac:dyDescent="0.25">
      <c r="B76" s="13">
        <v>44375</v>
      </c>
      <c r="C76" s="13">
        <v>44375</v>
      </c>
      <c r="D76" s="14">
        <v>88</v>
      </c>
      <c r="E76" s="15">
        <v>44463</v>
      </c>
      <c r="F76" s="16">
        <v>13967680.880000001</v>
      </c>
      <c r="G76" s="17">
        <v>0.02</v>
      </c>
      <c r="H76" s="18">
        <v>0.99513489606368855</v>
      </c>
      <c r="I76" s="16">
        <v>13899726.66</v>
      </c>
    </row>
    <row r="77" spans="1:9" x14ac:dyDescent="0.25">
      <c r="B77" s="13">
        <v>44376</v>
      </c>
      <c r="C77" s="13">
        <v>44376</v>
      </c>
      <c r="D77" s="14">
        <v>35</v>
      </c>
      <c r="E77" s="15">
        <v>44411</v>
      </c>
      <c r="F77" s="16">
        <v>50084097.219999999</v>
      </c>
      <c r="G77" s="17">
        <v>1.7299999999999999E-2</v>
      </c>
      <c r="H77" s="18">
        <v>0.99832087974254413</v>
      </c>
      <c r="I77" s="16">
        <v>50000000</v>
      </c>
    </row>
    <row r="78" spans="1:9" x14ac:dyDescent="0.25">
      <c r="B78" s="13">
        <v>44385</v>
      </c>
      <c r="C78" s="13">
        <v>44385</v>
      </c>
      <c r="D78" s="14">
        <v>91</v>
      </c>
      <c r="E78" s="15">
        <v>44476</v>
      </c>
      <c r="F78" s="16">
        <v>40212333.329999998</v>
      </c>
      <c r="G78" s="17">
        <v>2.1000000000000001E-2</v>
      </c>
      <c r="H78" s="18">
        <v>0.99471969627891954</v>
      </c>
      <c r="I78" s="16">
        <v>40000000</v>
      </c>
    </row>
    <row r="79" spans="1:9" x14ac:dyDescent="0.25">
      <c r="B79" s="13">
        <v>44386</v>
      </c>
      <c r="C79" s="13">
        <v>44386</v>
      </c>
      <c r="D79" s="14">
        <v>32</v>
      </c>
      <c r="E79" s="15">
        <v>44418</v>
      </c>
      <c r="F79" s="16">
        <v>90136800</v>
      </c>
      <c r="G79" s="17">
        <v>1.7100000000000001E-2</v>
      </c>
      <c r="H79" s="18">
        <v>0.99848230689352191</v>
      </c>
      <c r="I79" s="16">
        <v>90000000</v>
      </c>
    </row>
    <row r="80" spans="1:9" x14ac:dyDescent="0.25">
      <c r="B80" s="13">
        <v>44391</v>
      </c>
      <c r="C80" s="13">
        <v>44391</v>
      </c>
      <c r="D80" s="14">
        <v>35</v>
      </c>
      <c r="E80" s="15">
        <v>44426</v>
      </c>
      <c r="F80" s="16">
        <v>5008409.72</v>
      </c>
      <c r="G80" s="17">
        <v>1.7299999999999999E-2</v>
      </c>
      <c r="H80" s="18">
        <v>0.99832087973999994</v>
      </c>
      <c r="I80" s="16">
        <v>5000000</v>
      </c>
    </row>
    <row r="81" spans="2:9" x14ac:dyDescent="0.25">
      <c r="B81" s="13">
        <v>44392</v>
      </c>
      <c r="C81" s="13">
        <v>44392</v>
      </c>
      <c r="D81" s="14">
        <v>35</v>
      </c>
      <c r="E81" s="15">
        <v>44427</v>
      </c>
      <c r="F81" s="16">
        <v>40067277.770000003</v>
      </c>
      <c r="G81" s="17">
        <v>1.7299999999999999E-2</v>
      </c>
      <c r="H81" s="18">
        <v>0.99832087973999994</v>
      </c>
      <c r="I81" s="16">
        <v>40000000</v>
      </c>
    </row>
    <row r="82" spans="2:9" x14ac:dyDescent="0.25">
      <c r="B82" s="13">
        <v>44392</v>
      </c>
      <c r="C82" s="13">
        <v>44392</v>
      </c>
      <c r="D82" s="14">
        <v>84</v>
      </c>
      <c r="E82" s="15">
        <v>44476</v>
      </c>
      <c r="F82" s="16">
        <v>28167906.670000002</v>
      </c>
      <c r="G82" s="17">
        <v>2.5700000000000001E-2</v>
      </c>
      <c r="H82" s="18">
        <v>0.99403907888999998</v>
      </c>
      <c r="I82" s="16">
        <v>28000000</v>
      </c>
    </row>
    <row r="83" spans="2:9" x14ac:dyDescent="0.25">
      <c r="B83" s="13">
        <v>44393</v>
      </c>
      <c r="C83" s="13">
        <v>44393</v>
      </c>
      <c r="D83" s="14">
        <v>60</v>
      </c>
      <c r="E83" s="15">
        <v>44453</v>
      </c>
      <c r="F83" s="16">
        <v>262829666.66999999</v>
      </c>
      <c r="G83" s="17">
        <v>1.9E-2</v>
      </c>
      <c r="H83" s="18">
        <v>0.99684332945999998</v>
      </c>
      <c r="I83" s="16">
        <v>262000000</v>
      </c>
    </row>
    <row r="84" spans="2:9" x14ac:dyDescent="0.25">
      <c r="B84" s="13">
        <v>44396</v>
      </c>
      <c r="C84" s="13">
        <v>44396</v>
      </c>
      <c r="D84" s="14">
        <v>35</v>
      </c>
      <c r="E84" s="15">
        <v>44431</v>
      </c>
      <c r="F84" s="16">
        <v>8644014.0500000007</v>
      </c>
      <c r="G84" s="17">
        <v>1.7299999999999999E-2</v>
      </c>
      <c r="H84" s="18">
        <v>0.99832087973999994</v>
      </c>
      <c r="I84" s="16">
        <v>8629499.7100000009</v>
      </c>
    </row>
    <row r="85" spans="2:9" x14ac:dyDescent="0.25">
      <c r="B85" s="13">
        <v>44399</v>
      </c>
      <c r="C85" s="13">
        <v>44399</v>
      </c>
      <c r="D85" s="14">
        <v>35</v>
      </c>
      <c r="E85" s="15">
        <v>44434</v>
      </c>
      <c r="F85" s="16">
        <v>20033638.890000001</v>
      </c>
      <c r="G85" s="17">
        <v>1.7299999999999999E-2</v>
      </c>
      <c r="H85" s="18">
        <v>0.99832088000000008</v>
      </c>
      <c r="I85" s="16">
        <v>20000000</v>
      </c>
    </row>
    <row r="86" spans="2:9" x14ac:dyDescent="0.25">
      <c r="B86" s="13">
        <v>44403</v>
      </c>
      <c r="C86" s="13">
        <v>44403</v>
      </c>
      <c r="D86" s="14">
        <v>91</v>
      </c>
      <c r="E86" s="15">
        <v>44494</v>
      </c>
      <c r="F86" s="16">
        <v>70355658.329999998</v>
      </c>
      <c r="G86" s="17">
        <v>2.01E-2</v>
      </c>
      <c r="H86" s="18">
        <v>0.99494485103999997</v>
      </c>
      <c r="I86" s="16">
        <v>70000000</v>
      </c>
    </row>
    <row r="87" spans="2:9" x14ac:dyDescent="0.25">
      <c r="B87" s="13">
        <v>44405</v>
      </c>
      <c r="C87" s="13">
        <v>44405</v>
      </c>
      <c r="D87" s="14">
        <v>90</v>
      </c>
      <c r="E87" s="15">
        <v>44495</v>
      </c>
      <c r="F87" s="16">
        <v>8492461.25</v>
      </c>
      <c r="G87" s="17">
        <v>2.01E-2</v>
      </c>
      <c r="H87" s="18">
        <v>0.99500012437999996</v>
      </c>
      <c r="I87" s="16">
        <v>8450000</v>
      </c>
    </row>
    <row r="88" spans="2:9" x14ac:dyDescent="0.25">
      <c r="B88" s="13">
        <v>44407</v>
      </c>
      <c r="C88" s="13">
        <v>44407</v>
      </c>
      <c r="D88" s="14">
        <v>63</v>
      </c>
      <c r="E88" s="15">
        <v>44470</v>
      </c>
      <c r="F88" s="16">
        <v>2006685</v>
      </c>
      <c r="G88" s="17">
        <v>1.9099999999999999E-2</v>
      </c>
      <c r="H88" s="18">
        <v>0.99666863509000003</v>
      </c>
      <c r="I88" s="16">
        <v>2000000</v>
      </c>
    </row>
    <row r="89" spans="2:9" x14ac:dyDescent="0.25">
      <c r="B89" s="13">
        <v>44411</v>
      </c>
      <c r="C89" s="13">
        <v>44411</v>
      </c>
      <c r="D89" s="14">
        <v>86</v>
      </c>
      <c r="E89" s="15">
        <v>44497</v>
      </c>
      <c r="F89" s="16">
        <v>50237694.439999998</v>
      </c>
      <c r="G89" s="17">
        <v>1.9900000000000001E-2</v>
      </c>
      <c r="H89" s="18">
        <v>0.99526860364000003</v>
      </c>
      <c r="I89" s="16">
        <v>50000000</v>
      </c>
    </row>
    <row r="90" spans="2:9" x14ac:dyDescent="0.25">
      <c r="B90" s="13">
        <v>44418</v>
      </c>
      <c r="C90" s="13">
        <v>44418</v>
      </c>
      <c r="D90" s="14">
        <v>62</v>
      </c>
      <c r="E90" s="15">
        <v>44480</v>
      </c>
      <c r="F90" s="16">
        <v>90296050</v>
      </c>
      <c r="G90" s="17">
        <v>1.9099999999999999E-2</v>
      </c>
      <c r="H90" s="18">
        <v>0.99672134052000005</v>
      </c>
      <c r="I90" s="16">
        <v>90000000</v>
      </c>
    </row>
    <row r="91" spans="2:9" x14ac:dyDescent="0.25">
      <c r="B91" s="13">
        <v>44426</v>
      </c>
      <c r="C91" s="13">
        <v>44426</v>
      </c>
      <c r="D91" s="14">
        <v>35</v>
      </c>
      <c r="E91" s="15">
        <v>44461</v>
      </c>
      <c r="F91" s="16">
        <v>5008409.72</v>
      </c>
      <c r="G91" s="17">
        <v>1.7299999999999999E-2</v>
      </c>
      <c r="H91" s="18">
        <v>0.99832087973999994</v>
      </c>
      <c r="I91" s="16">
        <v>5000000</v>
      </c>
    </row>
    <row r="92" spans="2:9" x14ac:dyDescent="0.25">
      <c r="B92" s="13">
        <v>44427</v>
      </c>
      <c r="C92" s="13">
        <v>44427</v>
      </c>
      <c r="D92" s="14">
        <v>90</v>
      </c>
      <c r="E92" s="15">
        <v>44517</v>
      </c>
      <c r="F92" s="16">
        <v>40201000</v>
      </c>
      <c r="G92" s="17">
        <v>2.01E-2</v>
      </c>
      <c r="H92" s="18">
        <v>0.99500012437999996</v>
      </c>
      <c r="I92" s="16">
        <v>40000000</v>
      </c>
    </row>
    <row r="93" spans="2:9" x14ac:dyDescent="0.25">
      <c r="B93" s="13">
        <v>44428</v>
      </c>
      <c r="C93" s="13">
        <v>44428</v>
      </c>
      <c r="D93" s="14">
        <v>60</v>
      </c>
      <c r="E93" s="15">
        <v>44488</v>
      </c>
      <c r="F93" s="16">
        <v>50158333.329999998</v>
      </c>
      <c r="G93" s="17">
        <v>1.9E-2</v>
      </c>
      <c r="H93" s="18">
        <v>0.99684332945999998</v>
      </c>
      <c r="I93" s="16">
        <v>50000000</v>
      </c>
    </row>
    <row r="94" spans="2:9" x14ac:dyDescent="0.25">
      <c r="B94" s="13">
        <v>44431</v>
      </c>
      <c r="C94" s="13">
        <v>44431</v>
      </c>
      <c r="D94" s="14">
        <v>35</v>
      </c>
      <c r="E94" s="15">
        <v>44466</v>
      </c>
      <c r="F94" s="16">
        <v>8644014.0500000007</v>
      </c>
      <c r="G94" s="17">
        <v>1.7299999999999999E-2</v>
      </c>
      <c r="H94" s="18">
        <v>0.99832087974254413</v>
      </c>
      <c r="I94" s="16">
        <v>8629499.7100000009</v>
      </c>
    </row>
    <row r="95" spans="2:9" x14ac:dyDescent="0.25">
      <c r="B95" s="13">
        <v>44434</v>
      </c>
      <c r="C95" s="13">
        <v>44434</v>
      </c>
      <c r="D95" s="14">
        <v>84</v>
      </c>
      <c r="E95" s="15">
        <v>44518</v>
      </c>
      <c r="F95" s="16">
        <v>60382200</v>
      </c>
      <c r="G95" s="17">
        <v>2.7300000000000001E-2</v>
      </c>
      <c r="H95" s="18">
        <v>0.99367032006121014</v>
      </c>
      <c r="I95" s="16">
        <v>60000000</v>
      </c>
    </row>
    <row r="96" spans="2:9" x14ac:dyDescent="0.25">
      <c r="B96" s="13">
        <v>44434</v>
      </c>
      <c r="C96" s="13">
        <v>44434</v>
      </c>
      <c r="D96" s="14">
        <v>90</v>
      </c>
      <c r="E96" s="15">
        <v>44524</v>
      </c>
      <c r="F96" s="16">
        <v>20100500</v>
      </c>
      <c r="G96" s="17">
        <v>2.01E-2</v>
      </c>
      <c r="H96" s="18">
        <v>0.9950001243750155</v>
      </c>
      <c r="I96" s="16">
        <v>20000000</v>
      </c>
    </row>
    <row r="97" spans="2:9" x14ac:dyDescent="0.25">
      <c r="B97" s="13">
        <v>44434</v>
      </c>
      <c r="C97" s="13">
        <v>44434</v>
      </c>
      <c r="D97" s="14">
        <v>91</v>
      </c>
      <c r="E97" s="15">
        <v>44525</v>
      </c>
      <c r="F97" s="16">
        <v>171888388.84999999</v>
      </c>
      <c r="G97" s="17">
        <v>2.1000000000000001E-2</v>
      </c>
      <c r="H97" s="18">
        <v>0.99471969627891954</v>
      </c>
      <c r="I97" s="16">
        <v>170980765.94999999</v>
      </c>
    </row>
    <row r="98" spans="2:9" x14ac:dyDescent="0.25">
      <c r="B98" s="13">
        <v>44435</v>
      </c>
      <c r="C98" s="13">
        <v>44435</v>
      </c>
      <c r="D98" s="14">
        <v>90</v>
      </c>
      <c r="E98" s="15">
        <v>44525</v>
      </c>
      <c r="F98" s="16">
        <v>9045225</v>
      </c>
      <c r="G98" s="17">
        <v>2.01E-2</v>
      </c>
      <c r="H98" s="18">
        <v>0.9950001243750155</v>
      </c>
      <c r="I98" s="16">
        <v>9000000</v>
      </c>
    </row>
    <row r="99" spans="2:9" x14ac:dyDescent="0.25">
      <c r="B99" s="13">
        <v>44438</v>
      </c>
      <c r="C99" s="13">
        <v>44438</v>
      </c>
      <c r="D99" s="14">
        <v>70</v>
      </c>
      <c r="E99" s="15">
        <v>44508</v>
      </c>
      <c r="F99" s="16">
        <v>22082988.890000001</v>
      </c>
      <c r="G99" s="17">
        <v>1.9400000000000001E-2</v>
      </c>
      <c r="H99" s="18">
        <v>0.99624195396255233</v>
      </c>
      <c r="I99" s="16">
        <v>22000000</v>
      </c>
    </row>
    <row r="100" spans="2:9" x14ac:dyDescent="0.25">
      <c r="B100" s="13">
        <v>44438</v>
      </c>
      <c r="C100" s="13">
        <v>44438</v>
      </c>
      <c r="D100" s="14">
        <v>84</v>
      </c>
      <c r="E100" s="15">
        <v>44522</v>
      </c>
      <c r="F100" s="16">
        <v>23155633.329999998</v>
      </c>
      <c r="G100" s="17">
        <v>2.9000000000000001E-2</v>
      </c>
      <c r="H100" s="18">
        <v>0.99327881336291102</v>
      </c>
      <c r="I100" s="16">
        <v>23000000</v>
      </c>
    </row>
    <row r="101" spans="2:9" x14ac:dyDescent="0.25">
      <c r="B101" s="13">
        <v>44448</v>
      </c>
      <c r="C101" s="13">
        <v>44448</v>
      </c>
      <c r="D101" s="14">
        <v>91</v>
      </c>
      <c r="E101" s="15">
        <v>44539</v>
      </c>
      <c r="F101" s="16">
        <v>26616886.699999999</v>
      </c>
      <c r="G101" s="17">
        <v>2.1000000000000001E-2</v>
      </c>
      <c r="H101" s="18">
        <v>0.99471969627891954</v>
      </c>
      <c r="I101" s="16">
        <v>26476341.449999999</v>
      </c>
    </row>
    <row r="102" spans="2:9" x14ac:dyDescent="0.25">
      <c r="B102" s="13">
        <v>44448</v>
      </c>
      <c r="C102" s="13">
        <v>44448</v>
      </c>
      <c r="D102" s="14">
        <v>91</v>
      </c>
      <c r="E102" s="15">
        <v>44539</v>
      </c>
      <c r="F102" s="16">
        <v>28627503.370000001</v>
      </c>
      <c r="G102" s="17">
        <v>2.1000000000000001E-2</v>
      </c>
      <c r="H102" s="18">
        <v>0.99471969627891954</v>
      </c>
      <c r="I102" s="16">
        <v>28476341.460000001</v>
      </c>
    </row>
    <row r="103" spans="2:9" x14ac:dyDescent="0.25">
      <c r="B103" s="13">
        <v>44453</v>
      </c>
      <c r="C103" s="13">
        <v>44453</v>
      </c>
      <c r="D103" s="14">
        <v>90</v>
      </c>
      <c r="E103" s="15">
        <v>44543</v>
      </c>
      <c r="F103" s="16">
        <v>278391925</v>
      </c>
      <c r="G103" s="17">
        <v>2.1000000000000001E-2</v>
      </c>
      <c r="H103" s="18">
        <v>0.99471969627891954</v>
      </c>
      <c r="I103" s="16">
        <v>277000000</v>
      </c>
    </row>
    <row r="104" spans="2:9" x14ac:dyDescent="0.25">
      <c r="B104" s="13">
        <v>44455</v>
      </c>
      <c r="C104" s="13">
        <v>44455</v>
      </c>
      <c r="D104" s="14">
        <v>91</v>
      </c>
      <c r="E104" s="15">
        <v>44546</v>
      </c>
      <c r="F104" s="16">
        <v>50265416.670000002</v>
      </c>
      <c r="G104" s="17">
        <v>2.1000000000000001E-2</v>
      </c>
      <c r="H104" s="18">
        <v>0.99471969627891954</v>
      </c>
      <c r="I104" s="16">
        <v>50000000</v>
      </c>
    </row>
    <row r="105" spans="2:9" x14ac:dyDescent="0.25">
      <c r="B105" s="13">
        <v>44460</v>
      </c>
      <c r="C105" s="13">
        <v>44460</v>
      </c>
      <c r="D105" s="14">
        <v>91</v>
      </c>
      <c r="E105" s="15">
        <v>44551</v>
      </c>
      <c r="F105" s="16">
        <v>25127020.829999998</v>
      </c>
      <c r="G105" s="17">
        <v>2.01E-2</v>
      </c>
      <c r="H105" s="18">
        <v>0.9949448510360277</v>
      </c>
      <c r="I105" s="16">
        <v>25000000</v>
      </c>
    </row>
    <row r="106" spans="2:9" x14ac:dyDescent="0.25">
      <c r="B106" s="13">
        <v>44461</v>
      </c>
      <c r="C106" s="13">
        <v>44461</v>
      </c>
      <c r="D106" s="14">
        <v>35</v>
      </c>
      <c r="E106" s="15">
        <v>44496</v>
      </c>
      <c r="F106" s="16">
        <v>5008409.72</v>
      </c>
      <c r="G106" s="17">
        <v>1.7299999999999999E-2</v>
      </c>
      <c r="H106" s="18">
        <v>0.99832087974254413</v>
      </c>
      <c r="I106" s="16">
        <v>5000000</v>
      </c>
    </row>
    <row r="107" spans="2:9" x14ac:dyDescent="0.25">
      <c r="B107" s="13">
        <v>44463</v>
      </c>
      <c r="C107" s="13">
        <v>44463</v>
      </c>
      <c r="D107" s="14">
        <v>34</v>
      </c>
      <c r="E107" s="15">
        <v>44497</v>
      </c>
      <c r="F107" s="16">
        <v>6961153</v>
      </c>
      <c r="G107" s="17">
        <v>1.72E-2</v>
      </c>
      <c r="H107" s="18">
        <v>0.99837819009564466</v>
      </c>
      <c r="I107" s="16">
        <v>6949863.3300000001</v>
      </c>
    </row>
    <row r="108" spans="2:9" x14ac:dyDescent="0.25">
      <c r="B108" s="13">
        <v>44463</v>
      </c>
      <c r="C108" s="13">
        <v>44463</v>
      </c>
      <c r="D108" s="14">
        <v>89</v>
      </c>
      <c r="E108" s="15">
        <v>44552</v>
      </c>
      <c r="F108" s="16">
        <v>13968453.09</v>
      </c>
      <c r="G108" s="17">
        <v>0.02</v>
      </c>
      <c r="H108" s="18">
        <v>0.99507988280170268</v>
      </c>
      <c r="I108" s="16">
        <v>13899726.66</v>
      </c>
    </row>
    <row r="109" spans="2:9" x14ac:dyDescent="0.25">
      <c r="B109" s="13">
        <v>44466</v>
      </c>
      <c r="C109" s="13">
        <v>44466</v>
      </c>
      <c r="D109" s="14">
        <v>35</v>
      </c>
      <c r="E109" s="15">
        <v>44501</v>
      </c>
      <c r="F109" s="16">
        <v>8644014.0500000007</v>
      </c>
      <c r="G109" s="17">
        <v>1.7299999999999999E-2</v>
      </c>
      <c r="H109" s="18">
        <v>0.99832087974254413</v>
      </c>
      <c r="I109" s="16">
        <v>8629499.7100000009</v>
      </c>
    </row>
    <row r="110" spans="2:9" x14ac:dyDescent="0.25">
      <c r="B110" s="13">
        <v>44470</v>
      </c>
      <c r="C110" s="13">
        <v>44470</v>
      </c>
      <c r="D110" s="14">
        <v>63</v>
      </c>
      <c r="E110" s="15">
        <v>44533</v>
      </c>
      <c r="F110" s="16">
        <v>2006685</v>
      </c>
      <c r="G110" s="17">
        <v>1.9099999999999999E-2</v>
      </c>
      <c r="H110" s="18">
        <v>0.99666863508722092</v>
      </c>
      <c r="I110" s="16">
        <v>2000000</v>
      </c>
    </row>
    <row r="111" spans="2:9" x14ac:dyDescent="0.25">
      <c r="B111" s="13">
        <v>44476</v>
      </c>
      <c r="C111" s="13">
        <v>44476</v>
      </c>
      <c r="D111" s="14">
        <v>182</v>
      </c>
      <c r="E111" s="15">
        <v>44658</v>
      </c>
      <c r="F111" s="16">
        <v>40479266.670000002</v>
      </c>
      <c r="G111" s="17">
        <v>2.3699999999999999E-2</v>
      </c>
      <c r="H111" s="18">
        <v>0.98816019394290755</v>
      </c>
      <c r="I111" s="16">
        <v>40000000</v>
      </c>
    </row>
    <row r="112" spans="2:9" x14ac:dyDescent="0.25">
      <c r="B112" s="13">
        <v>44480</v>
      </c>
      <c r="C112" s="13">
        <v>44480</v>
      </c>
      <c r="D112" s="14">
        <v>30</v>
      </c>
      <c r="E112" s="15">
        <v>44510</v>
      </c>
      <c r="F112" s="16">
        <v>90126750</v>
      </c>
      <c r="G112" s="17">
        <v>1.6899999999999998E-2</v>
      </c>
      <c r="H112" s="18">
        <v>0.9985936472800806</v>
      </c>
      <c r="I112" s="16">
        <v>90000000</v>
      </c>
    </row>
    <row r="113" spans="2:9" x14ac:dyDescent="0.25">
      <c r="B113" s="13">
        <v>44488</v>
      </c>
      <c r="C113" s="13">
        <v>44488</v>
      </c>
      <c r="D113" s="14">
        <v>62</v>
      </c>
      <c r="E113" s="15">
        <v>44550</v>
      </c>
      <c r="F113" s="16">
        <v>50164472.219999999</v>
      </c>
      <c r="G113" s="17">
        <v>1.9099999999999999E-2</v>
      </c>
      <c r="H113" s="18">
        <v>0.99672134052375494</v>
      </c>
      <c r="I113" s="16">
        <v>50000000</v>
      </c>
    </row>
    <row r="114" spans="2:9" x14ac:dyDescent="0.25">
      <c r="B114" s="13">
        <v>44494</v>
      </c>
      <c r="C114" s="13">
        <v>44494</v>
      </c>
      <c r="D114" s="14">
        <v>91</v>
      </c>
      <c r="E114" s="15">
        <v>44585</v>
      </c>
      <c r="F114" s="16">
        <v>70355658.329999998</v>
      </c>
      <c r="G114" s="17">
        <v>2.01E-2</v>
      </c>
      <c r="H114" s="18">
        <v>0.9949448510360277</v>
      </c>
      <c r="I114" s="16">
        <v>70000000</v>
      </c>
    </row>
    <row r="115" spans="2:9" x14ac:dyDescent="0.25">
      <c r="B115" s="13">
        <v>44495</v>
      </c>
      <c r="C115" s="13">
        <v>44495</v>
      </c>
      <c r="D115" s="14">
        <v>90</v>
      </c>
      <c r="E115" s="15">
        <v>44585</v>
      </c>
      <c r="F115" s="16">
        <v>8492461.25</v>
      </c>
      <c r="G115" s="17">
        <v>2.01E-2</v>
      </c>
      <c r="H115" s="18">
        <v>0.9950001243750155</v>
      </c>
      <c r="I115" s="16">
        <v>8450000</v>
      </c>
    </row>
    <row r="116" spans="2:9" x14ac:dyDescent="0.25">
      <c r="B116" s="13">
        <v>44496</v>
      </c>
      <c r="C116" s="13">
        <v>44496</v>
      </c>
      <c r="D116" s="14">
        <v>35</v>
      </c>
      <c r="E116" s="15">
        <v>44531</v>
      </c>
      <c r="F116" s="16">
        <v>5008409.72</v>
      </c>
      <c r="G116" s="17">
        <v>1.7299999999999999E-2</v>
      </c>
      <c r="H116" s="18">
        <v>0.99832087974254413</v>
      </c>
      <c r="I116" s="16">
        <v>5000000</v>
      </c>
    </row>
    <row r="117" spans="2:9" x14ac:dyDescent="0.25">
      <c r="B117" s="13">
        <v>44497</v>
      </c>
      <c r="C117" s="13">
        <v>44497</v>
      </c>
      <c r="D117" s="14">
        <v>90</v>
      </c>
      <c r="E117" s="15">
        <v>44587</v>
      </c>
      <c r="F117" s="16">
        <v>50251250</v>
      </c>
      <c r="G117" s="17">
        <v>2.01E-2</v>
      </c>
      <c r="H117" s="18">
        <v>0.9950001243750155</v>
      </c>
      <c r="I117" s="16">
        <v>50000000</v>
      </c>
    </row>
    <row r="118" spans="2:9" x14ac:dyDescent="0.25">
      <c r="B118" s="13">
        <v>44497</v>
      </c>
      <c r="C118" s="13">
        <v>44497</v>
      </c>
      <c r="D118" s="14">
        <v>32</v>
      </c>
      <c r="E118" s="15">
        <v>44529</v>
      </c>
      <c r="F118" s="16">
        <v>6960427.1200000001</v>
      </c>
      <c r="G118" s="17">
        <v>1.7100000000000001E-2</v>
      </c>
      <c r="H118" s="18">
        <v>0.99848230689352191</v>
      </c>
      <c r="I118" s="16">
        <v>6949863.3300000001</v>
      </c>
    </row>
    <row r="119" spans="2:9" x14ac:dyDescent="0.25">
      <c r="B119" s="13">
        <v>44504</v>
      </c>
      <c r="C119" s="13">
        <v>44504</v>
      </c>
      <c r="D119" s="14">
        <v>35</v>
      </c>
      <c r="E119" s="15">
        <v>44539</v>
      </c>
      <c r="F119" s="16">
        <v>8644014.0500000007</v>
      </c>
      <c r="G119" s="17">
        <v>1.7299999999999999E-2</v>
      </c>
      <c r="H119" s="18">
        <v>0.99832087974254413</v>
      </c>
      <c r="I119" s="16">
        <v>8629499.7100000009</v>
      </c>
    </row>
    <row r="120" spans="2:9" x14ac:dyDescent="0.25">
      <c r="B120" s="13">
        <v>44508</v>
      </c>
      <c r="C120" s="13">
        <v>44508</v>
      </c>
      <c r="D120" s="14">
        <v>91</v>
      </c>
      <c r="E120" s="15">
        <v>44599</v>
      </c>
      <c r="F120" s="16">
        <v>22111778.329999998</v>
      </c>
      <c r="G120" s="17">
        <v>2.01E-2</v>
      </c>
      <c r="H120" s="18">
        <v>0.9949448510360277</v>
      </c>
      <c r="I120" s="16">
        <v>22000000</v>
      </c>
    </row>
    <row r="121" spans="2:9" x14ac:dyDescent="0.25">
      <c r="B121" s="13">
        <v>44510</v>
      </c>
      <c r="C121" s="13">
        <v>44510</v>
      </c>
      <c r="D121" s="14">
        <v>30</v>
      </c>
      <c r="E121" s="15">
        <v>44540</v>
      </c>
      <c r="F121" s="16">
        <v>90126750</v>
      </c>
      <c r="G121" s="17">
        <v>1.6899999999999998E-2</v>
      </c>
      <c r="H121" s="18">
        <v>0.9985936472800806</v>
      </c>
      <c r="I121" s="16">
        <v>90000000</v>
      </c>
    </row>
    <row r="122" spans="2:9" x14ac:dyDescent="0.25">
      <c r="B122" s="13">
        <v>44517</v>
      </c>
      <c r="C122" s="13">
        <v>44517</v>
      </c>
      <c r="D122" s="14">
        <v>90</v>
      </c>
      <c r="E122" s="15">
        <v>44607</v>
      </c>
      <c r="F122" s="16">
        <v>40201000</v>
      </c>
      <c r="G122" s="17">
        <v>2.01E-2</v>
      </c>
      <c r="H122" s="18">
        <v>0.9950001243750155</v>
      </c>
      <c r="I122" s="16">
        <v>40000000</v>
      </c>
    </row>
    <row r="123" spans="2:9" x14ac:dyDescent="0.25">
      <c r="B123" s="13">
        <v>44518</v>
      </c>
      <c r="C123" s="13">
        <v>44518</v>
      </c>
      <c r="D123" s="14">
        <v>84</v>
      </c>
      <c r="E123" s="15">
        <v>44602</v>
      </c>
      <c r="F123" s="16">
        <v>60382200</v>
      </c>
      <c r="G123" s="17">
        <v>2.7300000000000001E-2</v>
      </c>
      <c r="H123" s="18">
        <v>0.99367032006121014</v>
      </c>
      <c r="I123" s="16">
        <v>60000000</v>
      </c>
    </row>
    <row r="124" spans="2:9" x14ac:dyDescent="0.25">
      <c r="B124" s="13">
        <v>44522</v>
      </c>
      <c r="C124" s="13">
        <v>44522</v>
      </c>
      <c r="D124" s="14">
        <v>87</v>
      </c>
      <c r="E124" s="15">
        <v>44609</v>
      </c>
      <c r="F124" s="16">
        <v>23161191.670000002</v>
      </c>
      <c r="G124" s="17">
        <v>2.9000000000000001E-2</v>
      </c>
      <c r="H124" s="18">
        <v>0.99304044157198312</v>
      </c>
      <c r="I124" s="16">
        <v>23000000</v>
      </c>
    </row>
    <row r="125" spans="2:9" x14ac:dyDescent="0.25">
      <c r="B125" s="13">
        <v>44524</v>
      </c>
      <c r="C125" s="13">
        <v>44524</v>
      </c>
      <c r="D125" s="14">
        <v>90</v>
      </c>
      <c r="E125" s="15">
        <v>44614</v>
      </c>
      <c r="F125" s="16">
        <v>20100500</v>
      </c>
      <c r="G125" s="17">
        <v>2.01E-2</v>
      </c>
      <c r="H125" s="18">
        <v>0.9950001243750155</v>
      </c>
      <c r="I125" s="16">
        <v>20000000</v>
      </c>
    </row>
    <row r="126" spans="2:9" x14ac:dyDescent="0.25">
      <c r="B126" s="13">
        <v>44525</v>
      </c>
      <c r="C126" s="13">
        <v>44525</v>
      </c>
      <c r="D126" s="14">
        <v>182</v>
      </c>
      <c r="E126" s="15">
        <v>44707</v>
      </c>
      <c r="F126" s="16">
        <v>173048865</v>
      </c>
      <c r="G126" s="17">
        <v>2.3699999999999999E-2</v>
      </c>
      <c r="H126" s="18">
        <v>0.98816019394290755</v>
      </c>
      <c r="I126" s="16">
        <v>171000000</v>
      </c>
    </row>
    <row r="127" spans="2:9" x14ac:dyDescent="0.25">
      <c r="B127" s="13">
        <v>44525</v>
      </c>
      <c r="C127" s="13">
        <v>44525</v>
      </c>
      <c r="D127" s="14">
        <v>182</v>
      </c>
      <c r="E127" s="15">
        <v>44707</v>
      </c>
      <c r="F127" s="16">
        <v>151797250</v>
      </c>
      <c r="G127" s="17">
        <v>2.3699999999999999E-2</v>
      </c>
      <c r="H127" s="18">
        <v>0.98816019394290755</v>
      </c>
      <c r="I127" s="16">
        <v>150000000</v>
      </c>
    </row>
    <row r="128" spans="2:9" x14ac:dyDescent="0.25">
      <c r="B128" s="13">
        <v>44525</v>
      </c>
      <c r="C128" s="13">
        <v>44525</v>
      </c>
      <c r="D128" s="14">
        <v>182</v>
      </c>
      <c r="E128" s="15">
        <v>44707</v>
      </c>
      <c r="F128" s="16">
        <v>95126276.670000002</v>
      </c>
      <c r="G128" s="17">
        <v>2.3699999999999999E-2</v>
      </c>
      <c r="H128" s="18">
        <v>0.98816019394290755</v>
      </c>
      <c r="I128" s="16">
        <v>94000000</v>
      </c>
    </row>
    <row r="129" spans="2:9" x14ac:dyDescent="0.25">
      <c r="B129" s="13">
        <v>44525</v>
      </c>
      <c r="C129" s="13">
        <v>44525</v>
      </c>
      <c r="D129" s="14">
        <v>90</v>
      </c>
      <c r="E129" s="15">
        <v>44615</v>
      </c>
      <c r="F129" s="16">
        <v>9045225</v>
      </c>
      <c r="G129" s="17">
        <v>2.01E-2</v>
      </c>
      <c r="H129" s="18">
        <v>0.9950001243750155</v>
      </c>
      <c r="I129" s="16">
        <v>9000000</v>
      </c>
    </row>
    <row r="130" spans="2:9" x14ac:dyDescent="0.25">
      <c r="B130" s="13">
        <v>44531</v>
      </c>
      <c r="C130" s="13">
        <v>44531</v>
      </c>
      <c r="D130" s="14">
        <v>93</v>
      </c>
      <c r="E130" s="15">
        <v>44624</v>
      </c>
      <c r="F130" s="16">
        <v>5026091.67</v>
      </c>
      <c r="G130" s="17">
        <v>2.0199999999999999E-2</v>
      </c>
      <c r="H130" s="18">
        <v>0.99480875630667298</v>
      </c>
      <c r="I130" s="16">
        <v>5000000</v>
      </c>
    </row>
    <row r="131" spans="2:9" x14ac:dyDescent="0.25">
      <c r="B131" s="13">
        <v>44533</v>
      </c>
      <c r="C131" s="13">
        <v>44533</v>
      </c>
      <c r="D131" s="14">
        <v>95</v>
      </c>
      <c r="E131" s="15">
        <v>44628</v>
      </c>
      <c r="F131" s="16">
        <v>2010713.89</v>
      </c>
      <c r="G131" s="17">
        <v>2.0299999999999999E-2</v>
      </c>
      <c r="H131" s="18">
        <v>0.99467159950100648</v>
      </c>
      <c r="I131" s="16">
        <v>2000000</v>
      </c>
    </row>
    <row r="132" spans="2:9" x14ac:dyDescent="0.25">
      <c r="B132" s="13">
        <v>44539</v>
      </c>
      <c r="C132" s="13">
        <v>44539</v>
      </c>
      <c r="D132" s="14">
        <v>182</v>
      </c>
      <c r="E132" s="15">
        <v>44721</v>
      </c>
      <c r="F132" s="16">
        <v>28841477.5</v>
      </c>
      <c r="G132" s="17">
        <v>2.3699999999999999E-2</v>
      </c>
      <c r="H132" s="18">
        <v>0.98816019394290755</v>
      </c>
      <c r="I132" s="16">
        <v>28500000</v>
      </c>
    </row>
    <row r="133" spans="2:9" x14ac:dyDescent="0.25">
      <c r="B133" s="13">
        <v>44539</v>
      </c>
      <c r="C133" s="13">
        <v>44539</v>
      </c>
      <c r="D133" s="14">
        <v>182</v>
      </c>
      <c r="E133" s="15">
        <v>44721</v>
      </c>
      <c r="F133" s="16">
        <v>26817514.170000002</v>
      </c>
      <c r="G133" s="17">
        <v>2.3699999999999999E-2</v>
      </c>
      <c r="H133" s="18">
        <v>0.98816019394290755</v>
      </c>
      <c r="I133" s="16">
        <v>26500000</v>
      </c>
    </row>
    <row r="134" spans="2:9" x14ac:dyDescent="0.25">
      <c r="B134" s="13">
        <v>44540</v>
      </c>
      <c r="C134" s="13">
        <v>44540</v>
      </c>
      <c r="D134" s="14">
        <v>31</v>
      </c>
      <c r="E134" s="15">
        <v>44571</v>
      </c>
      <c r="F134" s="16">
        <v>90131750</v>
      </c>
      <c r="G134" s="17">
        <v>1.7000000000000001E-2</v>
      </c>
      <c r="H134" s="18">
        <v>0.99853825094930471</v>
      </c>
      <c r="I134" s="16">
        <v>90000000</v>
      </c>
    </row>
    <row r="135" spans="2:9" x14ac:dyDescent="0.25">
      <c r="B135" s="13">
        <v>44543</v>
      </c>
      <c r="C135" s="13">
        <v>44543</v>
      </c>
      <c r="D135" s="14">
        <v>91</v>
      </c>
      <c r="E135" s="15">
        <v>44634</v>
      </c>
      <c r="F135" s="16">
        <v>278407390.82999998</v>
      </c>
      <c r="G135" s="17">
        <v>2.01E-2</v>
      </c>
      <c r="H135" s="18">
        <v>0.9949448510360277</v>
      </c>
      <c r="I135" s="16">
        <v>277000000</v>
      </c>
    </row>
    <row r="136" spans="2:9" x14ac:dyDescent="0.25">
      <c r="B136" s="13">
        <v>44543</v>
      </c>
      <c r="C136" s="13">
        <v>44543</v>
      </c>
      <c r="D136" s="14">
        <v>359</v>
      </c>
      <c r="E136" s="15">
        <v>44902</v>
      </c>
      <c r="F136" s="16">
        <v>10099722.220000001</v>
      </c>
      <c r="G136" s="17">
        <v>0.01</v>
      </c>
      <c r="H136" s="18">
        <v>0.99012624109573966</v>
      </c>
      <c r="I136" s="16">
        <v>10000000</v>
      </c>
    </row>
    <row r="137" spans="2:9" x14ac:dyDescent="0.25">
      <c r="B137" s="13">
        <v>44546</v>
      </c>
      <c r="C137" s="13">
        <v>44546</v>
      </c>
      <c r="D137" s="14">
        <v>182</v>
      </c>
      <c r="E137" s="15">
        <v>44728</v>
      </c>
      <c r="F137" s="16">
        <v>50599083.329999998</v>
      </c>
      <c r="G137" s="17">
        <v>2.3699999999999999E-2</v>
      </c>
      <c r="H137" s="18">
        <v>0.98816019394290755</v>
      </c>
      <c r="I137" s="16">
        <v>50000000</v>
      </c>
    </row>
    <row r="138" spans="2:9" x14ac:dyDescent="0.25">
      <c r="B138" s="13">
        <v>44551</v>
      </c>
      <c r="C138" s="13">
        <v>44551</v>
      </c>
      <c r="D138" s="14">
        <v>35</v>
      </c>
      <c r="E138" s="15">
        <v>44586</v>
      </c>
      <c r="F138" s="16">
        <v>25042048.609999999</v>
      </c>
      <c r="G138" s="17">
        <v>1.7299999999999999E-2</v>
      </c>
      <c r="H138" s="18">
        <v>0.99832087974254413</v>
      </c>
      <c r="I138" s="16">
        <v>25000000</v>
      </c>
    </row>
    <row r="139" spans="2:9" x14ac:dyDescent="0.25">
      <c r="B139" s="13">
        <v>44552</v>
      </c>
      <c r="C139" s="13">
        <v>44552</v>
      </c>
      <c r="D139" s="14">
        <v>90</v>
      </c>
      <c r="E139" s="15">
        <v>44642</v>
      </c>
      <c r="F139" s="16">
        <v>13969572.789999999</v>
      </c>
      <c r="G139" s="17">
        <v>2.01E-2</v>
      </c>
      <c r="H139" s="18">
        <v>0.9950001243750155</v>
      </c>
      <c r="I139" s="16">
        <v>13899726.66</v>
      </c>
    </row>
    <row r="140" spans="2:9" x14ac:dyDescent="0.25">
      <c r="B140" s="13">
        <v>44553</v>
      </c>
      <c r="C140" s="13">
        <v>44553</v>
      </c>
      <c r="D140" s="14">
        <v>182</v>
      </c>
      <c r="E140" s="15">
        <v>44735</v>
      </c>
      <c r="F140" s="16">
        <v>97150240</v>
      </c>
      <c r="G140" s="17">
        <v>2.3699999999999999E-2</v>
      </c>
      <c r="H140" s="18">
        <v>0.98816019394290755</v>
      </c>
      <c r="I140" s="16">
        <v>96000000</v>
      </c>
    </row>
    <row r="141" spans="2:9" x14ac:dyDescent="0.25">
      <c r="B141" s="13">
        <v>44557</v>
      </c>
      <c r="C141" s="13">
        <v>44557</v>
      </c>
      <c r="D141" s="14">
        <v>87</v>
      </c>
      <c r="E141" s="15">
        <v>44644</v>
      </c>
      <c r="F141" s="16">
        <v>20125666.670000002</v>
      </c>
      <c r="G141" s="17">
        <v>2.5999999999999999E-2</v>
      </c>
      <c r="H141" s="18">
        <v>0.99375590042565864</v>
      </c>
      <c r="I141" s="16">
        <v>20000000</v>
      </c>
    </row>
    <row r="142" spans="2:9" x14ac:dyDescent="0.25">
      <c r="B142" s="13">
        <v>44558</v>
      </c>
      <c r="C142" s="13">
        <v>44558</v>
      </c>
      <c r="D142" s="14">
        <v>359</v>
      </c>
      <c r="E142" s="15">
        <v>44917</v>
      </c>
      <c r="F142" s="16">
        <v>10299166.67</v>
      </c>
      <c r="G142" s="17">
        <v>0.03</v>
      </c>
      <c r="H142" s="18">
        <v>0.97095234242252615</v>
      </c>
      <c r="I142" s="16">
        <v>10000000</v>
      </c>
    </row>
    <row r="143" spans="2:9" x14ac:dyDescent="0.25">
      <c r="B143" s="13">
        <v>44560</v>
      </c>
      <c r="C143" s="13">
        <v>44560</v>
      </c>
      <c r="D143" s="14">
        <v>180</v>
      </c>
      <c r="E143" s="15">
        <v>44740</v>
      </c>
      <c r="F143" s="16">
        <v>69000000</v>
      </c>
      <c r="G143" s="17">
        <v>0.03</v>
      </c>
      <c r="H143" s="18">
        <v>0.98522167487684742</v>
      </c>
      <c r="I143" s="16">
        <v>67980295.569999993</v>
      </c>
    </row>
    <row r="144" spans="2:9" x14ac:dyDescent="0.25">
      <c r="B144" s="13">
        <v>44571</v>
      </c>
      <c r="C144" s="13">
        <v>44571</v>
      </c>
      <c r="D144" s="14">
        <v>31</v>
      </c>
      <c r="E144" s="15">
        <v>44602</v>
      </c>
      <c r="F144" s="16">
        <v>90131750</v>
      </c>
      <c r="G144" s="17">
        <v>1.7000000000000001E-2</v>
      </c>
      <c r="H144" s="18">
        <v>0.99853825095000004</v>
      </c>
      <c r="I144" s="16">
        <v>90000000</v>
      </c>
    </row>
    <row r="145" spans="2:9" x14ac:dyDescent="0.25">
      <c r="B145" s="13">
        <v>44585</v>
      </c>
      <c r="C145" s="13">
        <v>44585</v>
      </c>
      <c r="D145" s="14">
        <v>31</v>
      </c>
      <c r="E145" s="15">
        <v>44616</v>
      </c>
      <c r="F145" s="16">
        <v>50073194.439999998</v>
      </c>
      <c r="G145" s="17">
        <v>1.7000000000000001E-2</v>
      </c>
      <c r="H145" s="18">
        <v>0.99853825094930471</v>
      </c>
      <c r="I145" s="16">
        <v>50000000</v>
      </c>
    </row>
    <row r="146" spans="2:9" x14ac:dyDescent="0.25">
      <c r="B146" s="13">
        <v>44586</v>
      </c>
      <c r="C146" s="13">
        <v>44586</v>
      </c>
      <c r="D146" s="14">
        <v>31</v>
      </c>
      <c r="E146" s="15">
        <v>44617</v>
      </c>
      <c r="F146" s="16" t="s">
        <v>21</v>
      </c>
      <c r="G146" s="17">
        <v>1.7000000000000001E-2</v>
      </c>
      <c r="H146" s="18">
        <v>0.99853825095000004</v>
      </c>
      <c r="I146" s="16" t="s">
        <v>22</v>
      </c>
    </row>
    <row r="147" spans="2:9" x14ac:dyDescent="0.25">
      <c r="B147" s="13">
        <v>44587</v>
      </c>
      <c r="C147" s="13">
        <v>44587</v>
      </c>
      <c r="D147" s="14">
        <v>61</v>
      </c>
      <c r="E147" s="15">
        <v>44648</v>
      </c>
      <c r="F147" s="16" t="s">
        <v>23</v>
      </c>
      <c r="G147" s="17">
        <v>1.9099999999999999E-2</v>
      </c>
      <c r="H147" s="18">
        <v>0.99677405152999998</v>
      </c>
      <c r="I147" s="16">
        <v>30000000</v>
      </c>
    </row>
    <row r="148" spans="2:9" x14ac:dyDescent="0.25">
      <c r="B148" s="13">
        <v>44587</v>
      </c>
      <c r="C148" s="13">
        <v>44587</v>
      </c>
      <c r="D148" s="14">
        <v>182</v>
      </c>
      <c r="E148" s="15">
        <v>44769</v>
      </c>
      <c r="F148" s="16" t="s">
        <v>24</v>
      </c>
      <c r="G148" s="17">
        <v>2.3699999999999999E-2</v>
      </c>
      <c r="H148" s="18">
        <v>0.98814044813000002</v>
      </c>
      <c r="I148" s="16" t="s">
        <v>25</v>
      </c>
    </row>
    <row r="149" spans="2:9" x14ac:dyDescent="0.25">
      <c r="B149" s="13">
        <v>44602</v>
      </c>
      <c r="C149" s="13">
        <v>44602</v>
      </c>
      <c r="D149" s="14">
        <v>84</v>
      </c>
      <c r="E149" s="15">
        <v>44686</v>
      </c>
      <c r="F149" s="16">
        <v>60382200</v>
      </c>
      <c r="G149" s="17">
        <v>2.7300000000000001E-2</v>
      </c>
      <c r="H149" s="18">
        <v>0.99367032006121014</v>
      </c>
      <c r="I149" s="16">
        <v>60000000</v>
      </c>
    </row>
    <row r="150" spans="2:9" x14ac:dyDescent="0.25">
      <c r="B150" s="13">
        <v>44602</v>
      </c>
      <c r="C150" s="13">
        <v>44602</v>
      </c>
      <c r="D150" s="14">
        <v>32</v>
      </c>
      <c r="E150" s="15">
        <v>44634</v>
      </c>
      <c r="F150" s="16">
        <v>65095911.109999999</v>
      </c>
      <c r="G150" s="17">
        <v>1.66E-2</v>
      </c>
      <c r="H150" s="18">
        <v>0.99852661850070124</v>
      </c>
      <c r="I150" s="16">
        <v>65000000</v>
      </c>
    </row>
    <row r="151" spans="2:9" x14ac:dyDescent="0.25">
      <c r="B151" s="13">
        <v>44607</v>
      </c>
      <c r="C151" s="13">
        <v>44607</v>
      </c>
      <c r="D151" s="14">
        <v>31</v>
      </c>
      <c r="E151" s="15">
        <v>44638</v>
      </c>
      <c r="F151" s="16">
        <v>40056833.329999998</v>
      </c>
      <c r="G151" s="17">
        <v>1.6500000000000001E-2</v>
      </c>
      <c r="H151" s="18">
        <v>0.99858118256976536</v>
      </c>
      <c r="I151" s="16">
        <v>40000000</v>
      </c>
    </row>
    <row r="152" spans="2:9" x14ac:dyDescent="0.25">
      <c r="B152" s="13">
        <v>44609</v>
      </c>
      <c r="C152" s="13">
        <v>44609</v>
      </c>
      <c r="D152" s="14">
        <v>84</v>
      </c>
      <c r="E152" s="15">
        <v>44693</v>
      </c>
      <c r="F152" s="16">
        <v>23146510</v>
      </c>
      <c r="G152" s="17">
        <v>2.7300000000000001E-2</v>
      </c>
      <c r="H152" s="18">
        <v>0.99367032006121014</v>
      </c>
      <c r="I152" s="16">
        <v>23000000</v>
      </c>
    </row>
    <row r="153" spans="2:9" x14ac:dyDescent="0.25">
      <c r="B153" s="13">
        <v>44614</v>
      </c>
      <c r="C153" s="13">
        <v>44614</v>
      </c>
      <c r="D153" s="14">
        <v>31</v>
      </c>
      <c r="E153" s="15">
        <v>44645</v>
      </c>
      <c r="F153" s="16">
        <v>20028244.440000001</v>
      </c>
      <c r="G153" s="17">
        <v>1.6400000000000001E-2</v>
      </c>
      <c r="H153" s="18">
        <v>0.99858976933685883</v>
      </c>
      <c r="I153" s="16">
        <v>20000000</v>
      </c>
    </row>
    <row r="154" spans="2:9" x14ac:dyDescent="0.25">
      <c r="B154" s="13">
        <v>44616</v>
      </c>
      <c r="C154" s="13">
        <v>44616</v>
      </c>
      <c r="D154" s="14">
        <v>32</v>
      </c>
      <c r="E154" s="15">
        <v>44648</v>
      </c>
      <c r="F154" s="16">
        <v>20029333.329999998</v>
      </c>
      <c r="G154" s="17">
        <v>1.6500000000000001E-2</v>
      </c>
      <c r="H154" s="18">
        <v>0.99853548129410197</v>
      </c>
      <c r="I154" s="16">
        <v>20000000</v>
      </c>
    </row>
    <row r="155" spans="2:9" x14ac:dyDescent="0.25">
      <c r="B155" s="13">
        <v>44616</v>
      </c>
      <c r="C155" s="13">
        <v>44616</v>
      </c>
      <c r="D155" s="14">
        <v>61</v>
      </c>
      <c r="E155" s="15">
        <v>44677</v>
      </c>
      <c r="F155" s="16">
        <v>20063033.329999998</v>
      </c>
      <c r="G155" s="17">
        <v>1.8599999999999998E-2</v>
      </c>
      <c r="H155" s="18">
        <v>0.99685823512895189</v>
      </c>
      <c r="I155" s="16">
        <v>20000000</v>
      </c>
    </row>
    <row r="156" spans="2:9" x14ac:dyDescent="0.25">
      <c r="B156" s="13">
        <v>44617</v>
      </c>
      <c r="C156" s="13">
        <v>44617</v>
      </c>
      <c r="D156" s="14">
        <v>31</v>
      </c>
      <c r="E156" s="15">
        <v>44648</v>
      </c>
      <c r="F156" s="16">
        <v>25035305.559999999</v>
      </c>
      <c r="G156" s="17">
        <v>1.66E-2</v>
      </c>
      <c r="H156" s="18">
        <v>0.99857259595034431</v>
      </c>
      <c r="I156" s="16">
        <v>24999570.059999999</v>
      </c>
    </row>
    <row r="157" spans="2:9" x14ac:dyDescent="0.25">
      <c r="B157" s="13">
        <v>44624</v>
      </c>
      <c r="C157" s="13">
        <v>44624</v>
      </c>
      <c r="D157" s="14">
        <v>94</v>
      </c>
      <c r="E157" s="15">
        <v>44718</v>
      </c>
      <c r="F157" s="16">
        <v>5026385.28</v>
      </c>
      <c r="G157" s="17">
        <v>2.0209999999999999E-2</v>
      </c>
      <c r="H157" s="18">
        <v>0.99475064557935311</v>
      </c>
      <c r="I157" s="16">
        <v>5000000</v>
      </c>
    </row>
    <row r="158" spans="2:9" x14ac:dyDescent="0.25">
      <c r="B158" s="13">
        <v>44627</v>
      </c>
      <c r="C158" s="13">
        <v>44627</v>
      </c>
      <c r="D158" s="14">
        <v>359</v>
      </c>
      <c r="E158" s="15">
        <v>44986</v>
      </c>
      <c r="F158" s="16">
        <v>60000000</v>
      </c>
      <c r="G158" s="17">
        <v>0.03</v>
      </c>
      <c r="H158" s="18">
        <v>0.97095234242252615</v>
      </c>
      <c r="I158" s="16">
        <v>58257140.549999997</v>
      </c>
    </row>
    <row r="159" spans="2:9" x14ac:dyDescent="0.25">
      <c r="B159" s="13">
        <v>44628</v>
      </c>
      <c r="C159" s="13">
        <v>44628</v>
      </c>
      <c r="D159" s="14">
        <v>182</v>
      </c>
      <c r="E159" s="15">
        <v>44810</v>
      </c>
      <c r="F159" s="16">
        <v>2023963.33</v>
      </c>
      <c r="G159" s="17">
        <v>2.3699999999999999E-2</v>
      </c>
      <c r="H159" s="18">
        <v>0.98816019394290755</v>
      </c>
      <c r="I159" s="16">
        <v>2000000</v>
      </c>
    </row>
    <row r="160" spans="2:9" x14ac:dyDescent="0.25">
      <c r="B160" s="13">
        <v>44634</v>
      </c>
      <c r="C160" s="13">
        <v>44634</v>
      </c>
      <c r="D160" s="14">
        <v>60</v>
      </c>
      <c r="E160" s="15">
        <v>44694</v>
      </c>
      <c r="F160" s="16">
        <v>3009500</v>
      </c>
      <c r="G160" s="17">
        <v>1.9E-2</v>
      </c>
      <c r="H160" s="18">
        <v>0.99684332945672027</v>
      </c>
      <c r="I160" s="16">
        <v>3000000</v>
      </c>
    </row>
    <row r="161" spans="2:9" x14ac:dyDescent="0.25">
      <c r="B161" s="13">
        <v>44634</v>
      </c>
      <c r="C161" s="13">
        <v>44634</v>
      </c>
      <c r="D161" s="14">
        <v>91</v>
      </c>
      <c r="E161" s="15">
        <v>44725</v>
      </c>
      <c r="F161" s="16">
        <v>281422633.32999998</v>
      </c>
      <c r="G161" s="17">
        <v>2.01E-2</v>
      </c>
      <c r="H161" s="18">
        <v>0.9949448510360277</v>
      </c>
      <c r="I161" s="16">
        <v>280000000</v>
      </c>
    </row>
    <row r="162" spans="2:9" x14ac:dyDescent="0.25">
      <c r="B162" s="13">
        <v>44634</v>
      </c>
      <c r="C162" s="13">
        <v>44634</v>
      </c>
      <c r="D162" s="14">
        <v>32</v>
      </c>
      <c r="E162" s="15">
        <v>44666</v>
      </c>
      <c r="F162" s="16">
        <v>65095911.109999999</v>
      </c>
      <c r="G162" s="17">
        <v>1.66E-2</v>
      </c>
      <c r="H162" s="18">
        <v>0.99852661850070124</v>
      </c>
      <c r="I162" s="16">
        <v>65000000</v>
      </c>
    </row>
    <row r="163" spans="2:9" x14ac:dyDescent="0.25">
      <c r="B163" s="13">
        <v>44638</v>
      </c>
      <c r="C163" s="13">
        <v>44638</v>
      </c>
      <c r="D163" s="14">
        <v>41</v>
      </c>
      <c r="E163" s="15">
        <v>44679</v>
      </c>
      <c r="F163" s="16">
        <v>40078355.560000002</v>
      </c>
      <c r="G163" s="17">
        <v>1.72E-2</v>
      </c>
      <c r="H163" s="18">
        <v>0.99804494085474793</v>
      </c>
      <c r="I163" s="16">
        <v>40000000</v>
      </c>
    </row>
    <row r="164" spans="2:9" x14ac:dyDescent="0.25">
      <c r="B164" s="13">
        <v>44642</v>
      </c>
      <c r="C164" s="13">
        <v>44642</v>
      </c>
      <c r="D164" s="14">
        <v>31</v>
      </c>
      <c r="E164" s="15">
        <v>44673</v>
      </c>
      <c r="F164" s="16">
        <v>13919475.85</v>
      </c>
      <c r="G164" s="17">
        <v>1.6500000000000001E-2</v>
      </c>
      <c r="H164" s="18">
        <v>0.99858118256976536</v>
      </c>
      <c r="I164" s="16">
        <v>13899726.66</v>
      </c>
    </row>
    <row r="165" spans="2:9" x14ac:dyDescent="0.25">
      <c r="B165" s="13">
        <v>44644</v>
      </c>
      <c r="C165" s="13">
        <v>44644</v>
      </c>
      <c r="D165" s="14">
        <v>180</v>
      </c>
      <c r="E165" s="15">
        <v>44824</v>
      </c>
      <c r="F165" s="16">
        <v>10118500</v>
      </c>
      <c r="G165" s="17">
        <v>2.3699999999999999E-2</v>
      </c>
      <c r="H165" s="18">
        <v>0.98828877798092607</v>
      </c>
      <c r="I165" s="16">
        <v>10000000</v>
      </c>
    </row>
    <row r="166" spans="2:9" x14ac:dyDescent="0.25">
      <c r="B166" s="13">
        <v>44645</v>
      </c>
      <c r="C166" s="13">
        <v>44645</v>
      </c>
      <c r="D166" s="14">
        <v>61</v>
      </c>
      <c r="E166" s="15">
        <v>44706</v>
      </c>
      <c r="F166" s="16">
        <v>20064727.780000001</v>
      </c>
      <c r="G166" s="17">
        <v>1.9099999999999999E-2</v>
      </c>
      <c r="H166" s="18">
        <v>0.99677405153487975</v>
      </c>
      <c r="I166" s="16">
        <v>20000000</v>
      </c>
    </row>
    <row r="167" spans="2:9" x14ac:dyDescent="0.25">
      <c r="B167" s="13">
        <v>44648</v>
      </c>
      <c r="C167" s="13">
        <v>44648</v>
      </c>
      <c r="D167" s="14">
        <v>60</v>
      </c>
      <c r="E167" s="15">
        <v>44708</v>
      </c>
      <c r="F167" s="16">
        <v>20063333.333333336</v>
      </c>
      <c r="G167" s="17">
        <v>1.9E-2</v>
      </c>
      <c r="H167" s="18">
        <v>0.99684332945672027</v>
      </c>
      <c r="I167" s="16">
        <v>20000000</v>
      </c>
    </row>
    <row r="168" spans="2:9" x14ac:dyDescent="0.25">
      <c r="B168" s="13">
        <v>44648</v>
      </c>
      <c r="C168" s="13">
        <v>44648</v>
      </c>
      <c r="D168" s="14">
        <v>60</v>
      </c>
      <c r="E168" s="15">
        <v>44708</v>
      </c>
      <c r="F168" s="16">
        <v>25079166.666666668</v>
      </c>
      <c r="G168" s="17">
        <v>1.9E-2</v>
      </c>
      <c r="H168" s="18">
        <v>0.99684332945672027</v>
      </c>
      <c r="I168" s="16">
        <v>25000000</v>
      </c>
    </row>
    <row r="169" spans="2:9" x14ac:dyDescent="0.25">
      <c r="B169" s="13">
        <v>44648</v>
      </c>
      <c r="C169" s="13">
        <v>44648</v>
      </c>
      <c r="D169" s="14">
        <v>37</v>
      </c>
      <c r="E169" s="15">
        <v>44685</v>
      </c>
      <c r="F169" s="16">
        <v>30053650</v>
      </c>
      <c r="G169" s="17">
        <v>1.7399999999999999E-2</v>
      </c>
      <c r="H169" s="18">
        <v>0.99821485909365426</v>
      </c>
      <c r="I169" s="16">
        <v>30000000</v>
      </c>
    </row>
    <row r="170" spans="2:9" x14ac:dyDescent="0.25">
      <c r="B170" s="13">
        <v>44650</v>
      </c>
      <c r="C170" s="13">
        <v>44650</v>
      </c>
      <c r="D170" s="14">
        <v>90</v>
      </c>
      <c r="E170" s="15">
        <v>44740</v>
      </c>
      <c r="F170" s="16">
        <v>8040200</v>
      </c>
      <c r="G170" s="17">
        <v>2.01E-2</v>
      </c>
      <c r="H170" s="18">
        <v>0.9950001243750155</v>
      </c>
      <c r="I170" s="16">
        <v>8000000</v>
      </c>
    </row>
    <row r="171" spans="2:9" x14ac:dyDescent="0.25">
      <c r="B171" s="13">
        <v>44650</v>
      </c>
      <c r="C171" s="13">
        <v>44650</v>
      </c>
      <c r="D171" s="14">
        <v>91</v>
      </c>
      <c r="E171" s="15">
        <v>44741</v>
      </c>
      <c r="F171" s="16">
        <v>96000000</v>
      </c>
      <c r="G171" s="17">
        <v>2.01E-2</v>
      </c>
      <c r="H171" s="18">
        <v>0.9949448510360277</v>
      </c>
      <c r="I171" s="16">
        <v>95514705.700000003</v>
      </c>
    </row>
    <row r="172" spans="2:9" x14ac:dyDescent="0.25">
      <c r="B172" s="13">
        <v>44658</v>
      </c>
      <c r="C172" s="13">
        <v>44658</v>
      </c>
      <c r="D172" s="14">
        <v>182</v>
      </c>
      <c r="E172" s="15">
        <v>44840</v>
      </c>
      <c r="F172" s="16">
        <v>40479266.670000002</v>
      </c>
      <c r="G172" s="17">
        <v>2.3699999999999999E-2</v>
      </c>
      <c r="H172" s="18">
        <v>0.98816019394290755</v>
      </c>
      <c r="I172" s="16">
        <v>40000000</v>
      </c>
    </row>
    <row r="173" spans="2:9" x14ac:dyDescent="0.25">
      <c r="B173" s="13">
        <v>44669</v>
      </c>
      <c r="C173" s="13">
        <v>44669</v>
      </c>
      <c r="D173" s="14">
        <v>32</v>
      </c>
      <c r="E173" s="15">
        <v>44701</v>
      </c>
      <c r="F173" s="16">
        <v>64094435.560000002</v>
      </c>
      <c r="G173" s="17">
        <v>1.66E-2</v>
      </c>
      <c r="H173" s="18">
        <v>0.99852661850070124</v>
      </c>
      <c r="I173" s="16">
        <v>64000000</v>
      </c>
    </row>
    <row r="174" spans="2:9" x14ac:dyDescent="0.25">
      <c r="B174" s="13">
        <v>44673</v>
      </c>
      <c r="C174" s="13">
        <v>44673</v>
      </c>
      <c r="D174" s="14">
        <v>61</v>
      </c>
      <c r="E174" s="15">
        <v>44734</v>
      </c>
      <c r="F174" s="16">
        <v>13944711.58</v>
      </c>
      <c r="G174" s="17">
        <v>1.9099999999999999E-2</v>
      </c>
      <c r="H174" s="18">
        <v>0.99677405153487975</v>
      </c>
      <c r="I174" s="16">
        <v>13899726.66</v>
      </c>
    </row>
    <row r="175" spans="2:9" x14ac:dyDescent="0.25">
      <c r="B175" s="13">
        <v>44677</v>
      </c>
      <c r="C175" s="13">
        <v>44677</v>
      </c>
      <c r="D175" s="14">
        <v>90</v>
      </c>
      <c r="E175" s="15">
        <v>44767</v>
      </c>
      <c r="F175" s="16">
        <v>20100500</v>
      </c>
      <c r="G175" s="17">
        <v>2.01E-2</v>
      </c>
      <c r="H175" s="18">
        <v>0.9950001243750155</v>
      </c>
      <c r="I175" s="16">
        <v>20000000</v>
      </c>
    </row>
    <row r="176" spans="2:9" x14ac:dyDescent="0.25">
      <c r="B176" s="13">
        <v>44679</v>
      </c>
      <c r="C176" s="13">
        <v>44679</v>
      </c>
      <c r="D176" s="14">
        <v>91</v>
      </c>
      <c r="E176" s="15">
        <v>44770</v>
      </c>
      <c r="F176" s="16">
        <v>10050808.33</v>
      </c>
      <c r="G176" s="17">
        <v>2.01E-2</v>
      </c>
      <c r="H176" s="18">
        <v>0.9949448510360277</v>
      </c>
      <c r="I176" s="16">
        <v>10000000</v>
      </c>
    </row>
    <row r="177" spans="2:9" x14ac:dyDescent="0.25">
      <c r="B177" s="13">
        <v>44679</v>
      </c>
      <c r="C177" s="13">
        <v>44679</v>
      </c>
      <c r="D177" s="14">
        <v>61</v>
      </c>
      <c r="E177" s="15">
        <v>44740</v>
      </c>
      <c r="F177" s="16">
        <v>30097091.670000002</v>
      </c>
      <c r="G177" s="17">
        <v>1.9099999999999999E-2</v>
      </c>
      <c r="H177" s="18">
        <v>0.99677405153487975</v>
      </c>
      <c r="I177" s="16">
        <v>30000000</v>
      </c>
    </row>
    <row r="178" spans="2:9" x14ac:dyDescent="0.25">
      <c r="B178" s="13">
        <v>44685</v>
      </c>
      <c r="C178" s="13">
        <v>44685</v>
      </c>
      <c r="D178" s="14">
        <v>90</v>
      </c>
      <c r="E178" s="15">
        <v>44775</v>
      </c>
      <c r="F178" s="16">
        <v>30150170</v>
      </c>
      <c r="G178" s="17">
        <v>2.01E-2</v>
      </c>
      <c r="H178" s="18">
        <v>0.9950001243750155</v>
      </c>
      <c r="I178" s="16">
        <v>29999422.899999999</v>
      </c>
    </row>
    <row r="179" spans="2:9" x14ac:dyDescent="0.25">
      <c r="B179" s="13">
        <v>44694</v>
      </c>
      <c r="C179" s="13">
        <v>44694</v>
      </c>
      <c r="D179" s="14">
        <v>31</v>
      </c>
      <c r="E179" s="15">
        <v>44725</v>
      </c>
      <c r="F179" s="16">
        <v>3504972.92</v>
      </c>
      <c r="G179" s="17">
        <v>1.6500000000000001E-2</v>
      </c>
      <c r="H179" s="18">
        <v>0.99858118256976536</v>
      </c>
      <c r="I179" s="16">
        <v>3500000</v>
      </c>
    </row>
    <row r="180" spans="2:9" x14ac:dyDescent="0.25">
      <c r="B180" s="13">
        <v>44701</v>
      </c>
      <c r="C180" s="13">
        <v>44701</v>
      </c>
      <c r="D180" s="14">
        <v>32</v>
      </c>
      <c r="E180" s="15">
        <v>44733</v>
      </c>
      <c r="F180" s="16">
        <v>59087057.780000001</v>
      </c>
      <c r="G180" s="17">
        <v>1.66E-2</v>
      </c>
      <c r="H180" s="18">
        <v>0.99852661850070124</v>
      </c>
      <c r="I180" s="16">
        <v>59000000</v>
      </c>
    </row>
    <row r="181" spans="2:9" x14ac:dyDescent="0.25">
      <c r="B181" s="13">
        <v>44706</v>
      </c>
      <c r="C181" s="13">
        <v>44706</v>
      </c>
      <c r="D181" s="14">
        <v>90</v>
      </c>
      <c r="E181" s="15">
        <v>44796</v>
      </c>
      <c r="F181" s="16">
        <v>20100500</v>
      </c>
      <c r="G181" s="17">
        <v>2.01E-2</v>
      </c>
      <c r="H181" s="18">
        <v>0.9950001243750155</v>
      </c>
      <c r="I181" s="16">
        <v>20000000</v>
      </c>
    </row>
    <row r="182" spans="2:9" x14ac:dyDescent="0.25">
      <c r="B182" s="13">
        <v>44707</v>
      </c>
      <c r="C182" s="13">
        <v>44707</v>
      </c>
      <c r="D182" s="14">
        <v>182</v>
      </c>
      <c r="E182" s="15">
        <v>44889</v>
      </c>
      <c r="F182" s="16">
        <v>173048865</v>
      </c>
      <c r="G182" s="17">
        <v>2.3699999999999999E-2</v>
      </c>
      <c r="H182" s="18">
        <v>0.98816019394290755</v>
      </c>
      <c r="I182" s="16">
        <v>171000000</v>
      </c>
    </row>
    <row r="183" spans="2:9" x14ac:dyDescent="0.25">
      <c r="B183" s="13">
        <v>44707</v>
      </c>
      <c r="C183" s="13">
        <v>44707</v>
      </c>
      <c r="D183" s="14">
        <v>182</v>
      </c>
      <c r="E183" s="15">
        <v>44889</v>
      </c>
      <c r="F183" s="16">
        <v>151797250</v>
      </c>
      <c r="G183" s="17">
        <v>2.3699999999999999E-2</v>
      </c>
      <c r="H183" s="18">
        <v>0.98816019394290755</v>
      </c>
      <c r="I183" s="16">
        <v>150000000</v>
      </c>
    </row>
    <row r="184" spans="2:9" x14ac:dyDescent="0.25">
      <c r="B184" s="13">
        <v>44707</v>
      </c>
      <c r="C184" s="13">
        <v>44707</v>
      </c>
      <c r="D184" s="14">
        <v>182</v>
      </c>
      <c r="E184" s="15">
        <v>44889</v>
      </c>
      <c r="F184" s="16">
        <v>95126276.670000002</v>
      </c>
      <c r="G184" s="17">
        <v>2.3699999999999999E-2</v>
      </c>
      <c r="H184" s="18">
        <v>0.98816019394290755</v>
      </c>
      <c r="I184" s="16">
        <v>94000000</v>
      </c>
    </row>
    <row r="185" spans="2:9" x14ac:dyDescent="0.25">
      <c r="B185" s="13">
        <v>44708</v>
      </c>
      <c r="C185" s="13">
        <v>44708</v>
      </c>
      <c r="D185" s="14">
        <v>119</v>
      </c>
      <c r="E185" s="15">
        <v>44827</v>
      </c>
      <c r="F185" s="16">
        <v>20140155.559999999</v>
      </c>
      <c r="G185" s="17">
        <v>2.12E-2</v>
      </c>
      <c r="H185" s="18">
        <v>0.99304098942190677</v>
      </c>
      <c r="I185" s="16">
        <v>20000000</v>
      </c>
    </row>
    <row r="186" spans="2:9" x14ac:dyDescent="0.25">
      <c r="B186" s="13">
        <v>44708</v>
      </c>
      <c r="C186" s="13">
        <v>44708</v>
      </c>
      <c r="D186" s="14">
        <v>90</v>
      </c>
      <c r="E186" s="15">
        <v>44798</v>
      </c>
      <c r="F186" s="16">
        <v>25125625</v>
      </c>
      <c r="G186" s="17">
        <v>2.01E-2</v>
      </c>
      <c r="H186" s="18">
        <v>0.9950001243750155</v>
      </c>
      <c r="I186" s="16">
        <v>25000000</v>
      </c>
    </row>
    <row r="187" spans="2:9" x14ac:dyDescent="0.25">
      <c r="B187" s="13">
        <v>44719</v>
      </c>
      <c r="C187" s="13">
        <v>44719</v>
      </c>
      <c r="D187" s="14">
        <v>94</v>
      </c>
      <c r="E187" s="15">
        <v>44813</v>
      </c>
      <c r="F187" s="16">
        <v>5026372.22</v>
      </c>
      <c r="G187" s="17">
        <v>2.0199999999999999E-2</v>
      </c>
      <c r="H187" s="18">
        <v>0.9947532293558311</v>
      </c>
      <c r="I187" s="16">
        <v>5000000</v>
      </c>
    </row>
    <row r="188" spans="2:9" x14ac:dyDescent="0.25">
      <c r="B188" s="13">
        <v>44721</v>
      </c>
      <c r="C188" s="13">
        <v>44721</v>
      </c>
      <c r="D188" s="14">
        <v>182</v>
      </c>
      <c r="E188" s="15">
        <v>44903</v>
      </c>
      <c r="F188" s="16">
        <v>28841477.5</v>
      </c>
      <c r="G188" s="17">
        <v>2.3699999999999999E-2</v>
      </c>
      <c r="H188" s="18">
        <v>0.98816019394290755</v>
      </c>
      <c r="I188" s="16">
        <v>28500000</v>
      </c>
    </row>
    <row r="189" spans="2:9" x14ac:dyDescent="0.25">
      <c r="B189" s="13">
        <v>44721</v>
      </c>
      <c r="C189" s="13">
        <v>44721</v>
      </c>
      <c r="D189" s="14">
        <v>182</v>
      </c>
      <c r="E189" s="15">
        <v>44903</v>
      </c>
      <c r="F189" s="16">
        <v>26817514.170000002</v>
      </c>
      <c r="G189" s="17">
        <v>2.3699999999999999E-2</v>
      </c>
      <c r="H189" s="18">
        <v>0.98816019394290755</v>
      </c>
      <c r="I189" s="16">
        <v>26500000</v>
      </c>
    </row>
    <row r="190" spans="2:9" x14ac:dyDescent="0.25">
      <c r="B190" s="13">
        <v>44725</v>
      </c>
      <c r="C190" s="13">
        <v>44725</v>
      </c>
      <c r="D190" s="14">
        <v>91</v>
      </c>
      <c r="E190" s="15">
        <v>44816</v>
      </c>
      <c r="F190" s="16">
        <v>281422633.32999998</v>
      </c>
      <c r="G190" s="17">
        <v>2.01E-2</v>
      </c>
      <c r="H190" s="18">
        <v>0.9949448510360277</v>
      </c>
      <c r="I190" s="16">
        <v>280000000</v>
      </c>
    </row>
    <row r="191" spans="2:9" x14ac:dyDescent="0.25">
      <c r="B191" s="13">
        <v>44728</v>
      </c>
      <c r="C191" s="13">
        <v>44728</v>
      </c>
      <c r="D191" s="14">
        <v>182</v>
      </c>
      <c r="E191" s="15">
        <v>44910</v>
      </c>
      <c r="F191" s="16">
        <v>50599083.329999998</v>
      </c>
      <c r="G191" s="17">
        <v>2.3699999999999999E-2</v>
      </c>
      <c r="H191" s="18">
        <v>0.98816019394290755</v>
      </c>
      <c r="I191" s="16">
        <v>50000000</v>
      </c>
    </row>
    <row r="192" spans="2:9" x14ac:dyDescent="0.25">
      <c r="B192" s="13">
        <v>44733</v>
      </c>
      <c r="C192" s="13">
        <v>44733</v>
      </c>
      <c r="D192" s="14">
        <v>31</v>
      </c>
      <c r="E192" s="15">
        <v>44764</v>
      </c>
      <c r="F192" s="16">
        <v>60085250</v>
      </c>
      <c r="G192" s="17">
        <v>1.6500000000000001E-2</v>
      </c>
      <c r="H192" s="18">
        <v>0.99858118256976536</v>
      </c>
      <c r="I192" s="16">
        <v>60000000</v>
      </c>
    </row>
    <row r="193" spans="2:9" x14ac:dyDescent="0.25">
      <c r="B193" s="13">
        <v>44734</v>
      </c>
      <c r="C193" s="13">
        <v>44734</v>
      </c>
      <c r="D193" s="14">
        <v>61</v>
      </c>
      <c r="E193" s="15">
        <v>44795</v>
      </c>
      <c r="F193" s="16">
        <v>13944711.58</v>
      </c>
      <c r="G193" s="17">
        <v>1.9099999999999999E-2</v>
      </c>
      <c r="H193" s="18">
        <v>0.99677405153487975</v>
      </c>
      <c r="I193" s="16">
        <v>13899726.66</v>
      </c>
    </row>
    <row r="194" spans="2:9" x14ac:dyDescent="0.25">
      <c r="B194" s="13">
        <v>44735</v>
      </c>
      <c r="C194" s="13">
        <v>44735</v>
      </c>
      <c r="D194" s="14">
        <v>182</v>
      </c>
      <c r="E194" s="15">
        <v>44917</v>
      </c>
      <c r="F194" s="16">
        <v>97150240</v>
      </c>
      <c r="G194" s="17">
        <v>2.3699999999999999E-2</v>
      </c>
      <c r="H194" s="18">
        <v>0.98816019394290755</v>
      </c>
      <c r="I194" s="16">
        <v>96000000</v>
      </c>
    </row>
    <row r="195" spans="2:9" x14ac:dyDescent="0.25">
      <c r="B195" s="13">
        <v>44740</v>
      </c>
      <c r="C195" s="13">
        <v>44740</v>
      </c>
      <c r="D195" s="14">
        <v>91</v>
      </c>
      <c r="E195" s="15">
        <v>44831</v>
      </c>
      <c r="F195" s="16">
        <v>30152425</v>
      </c>
      <c r="G195" s="17">
        <v>2.01E-2</v>
      </c>
      <c r="H195" s="18">
        <v>0.9949448510360277</v>
      </c>
      <c r="I195" s="16">
        <v>30000000</v>
      </c>
    </row>
    <row r="196" spans="2:9" x14ac:dyDescent="0.25">
      <c r="B196" s="13">
        <v>44740</v>
      </c>
      <c r="C196" s="13">
        <v>44740</v>
      </c>
      <c r="D196" s="14">
        <v>90</v>
      </c>
      <c r="E196" s="15">
        <v>44830</v>
      </c>
      <c r="F196" s="16">
        <v>8040200</v>
      </c>
      <c r="G196" s="17">
        <v>2.01E-2</v>
      </c>
      <c r="H196" s="18">
        <v>0.9950001243750155</v>
      </c>
      <c r="I196" s="16">
        <v>8000000</v>
      </c>
    </row>
    <row r="197" spans="2:9" x14ac:dyDescent="0.25">
      <c r="B197" s="13">
        <v>44741</v>
      </c>
      <c r="C197" s="13">
        <v>44741</v>
      </c>
      <c r="D197" s="14">
        <v>90</v>
      </c>
      <c r="E197" s="15">
        <v>44831</v>
      </c>
      <c r="F197" s="16">
        <v>165000000</v>
      </c>
      <c r="G197" s="17">
        <v>2.1000000000000001E-2</v>
      </c>
      <c r="H197" s="18">
        <v>0.99477741855259882</v>
      </c>
      <c r="I197" s="16">
        <v>164138274.06</v>
      </c>
    </row>
    <row r="198" spans="2:9" x14ac:dyDescent="0.25">
      <c r="B198" s="13">
        <v>44764</v>
      </c>
      <c r="C198" s="13">
        <v>44764</v>
      </c>
      <c r="D198" s="14">
        <v>31</v>
      </c>
      <c r="E198" s="15">
        <v>44795</v>
      </c>
      <c r="F198" s="16">
        <v>62088091.670000002</v>
      </c>
      <c r="G198" s="17">
        <v>1.6500000000000001E-2</v>
      </c>
      <c r="H198" s="18">
        <v>0.99858118256976536</v>
      </c>
      <c r="I198" s="16">
        <v>62000000</v>
      </c>
    </row>
    <row r="199" spans="2:9" x14ac:dyDescent="0.25">
      <c r="B199" s="13">
        <v>44767</v>
      </c>
      <c r="C199" s="13">
        <v>44767</v>
      </c>
      <c r="D199" s="14">
        <v>91</v>
      </c>
      <c r="E199" s="15">
        <v>44858</v>
      </c>
      <c r="F199" s="16">
        <v>20101616.670000002</v>
      </c>
      <c r="G199" s="17">
        <v>2.01E-2</v>
      </c>
      <c r="H199" s="18">
        <v>0.9949448510360277</v>
      </c>
      <c r="I199" s="16">
        <v>20000000</v>
      </c>
    </row>
    <row r="200" spans="2:9" x14ac:dyDescent="0.25">
      <c r="B200" s="13">
        <v>44770</v>
      </c>
      <c r="C200" s="13">
        <v>44770</v>
      </c>
      <c r="D200" s="14">
        <v>91</v>
      </c>
      <c r="E200" s="15">
        <v>44861</v>
      </c>
      <c r="F200" s="16">
        <v>10050808.33</v>
      </c>
      <c r="G200" s="17">
        <v>2.01E-2</v>
      </c>
      <c r="H200" s="18">
        <v>0.9949448510360277</v>
      </c>
      <c r="I200" s="16">
        <v>10000000</v>
      </c>
    </row>
    <row r="201" spans="2:9" x14ac:dyDescent="0.25">
      <c r="B201" s="13">
        <v>44771</v>
      </c>
      <c r="C201" s="13">
        <v>44771</v>
      </c>
      <c r="D201" s="14">
        <v>182</v>
      </c>
      <c r="E201" s="15">
        <v>44953</v>
      </c>
      <c r="F201" s="16">
        <v>8182035.2699999996</v>
      </c>
      <c r="G201" s="17">
        <v>2.3699999999999999E-2</v>
      </c>
      <c r="H201" s="18">
        <v>0.98816019394290755</v>
      </c>
      <c r="I201" s="16">
        <v>8085161.5599999996</v>
      </c>
    </row>
    <row r="202" spans="2:9" x14ac:dyDescent="0.25">
      <c r="B202" s="13">
        <v>44774</v>
      </c>
      <c r="C202" s="13">
        <v>44774</v>
      </c>
      <c r="D202" s="14">
        <v>359</v>
      </c>
      <c r="E202" s="15">
        <v>45133</v>
      </c>
      <c r="F202" s="16">
        <v>41196666.670000002</v>
      </c>
      <c r="G202" s="17">
        <v>0.03</v>
      </c>
      <c r="H202" s="18">
        <v>0.97095234242252615</v>
      </c>
      <c r="I202" s="16">
        <v>40000000</v>
      </c>
    </row>
    <row r="203" spans="2:9" x14ac:dyDescent="0.25">
      <c r="B203" s="13">
        <v>44775</v>
      </c>
      <c r="C203" s="13">
        <v>44775</v>
      </c>
      <c r="D203" s="14">
        <v>90</v>
      </c>
      <c r="E203" s="15">
        <v>44865</v>
      </c>
      <c r="F203" s="16">
        <v>30150750</v>
      </c>
      <c r="G203" s="17">
        <v>2.01E-2</v>
      </c>
      <c r="H203" s="18">
        <v>0.9950001243750155</v>
      </c>
      <c r="I203" s="16">
        <v>30000000</v>
      </c>
    </row>
    <row r="204" spans="2:9" x14ac:dyDescent="0.25">
      <c r="B204" s="13">
        <v>44795</v>
      </c>
      <c r="C204" s="13">
        <v>44795</v>
      </c>
      <c r="D204" s="14">
        <v>31</v>
      </c>
      <c r="E204" s="15">
        <v>44826</v>
      </c>
      <c r="F204" s="16">
        <v>13919475.85</v>
      </c>
      <c r="G204" s="17">
        <v>1.6500000000000001E-2</v>
      </c>
      <c r="H204" s="18">
        <v>0.99858118256976536</v>
      </c>
      <c r="I204" s="16">
        <v>13899726.66</v>
      </c>
    </row>
    <row r="205" spans="2:9" x14ac:dyDescent="0.25">
      <c r="B205" s="13">
        <v>44795</v>
      </c>
      <c r="C205" s="13">
        <v>44795</v>
      </c>
      <c r="D205" s="14">
        <v>31</v>
      </c>
      <c r="E205" s="15">
        <v>44826</v>
      </c>
      <c r="F205" s="16">
        <v>50071041.670000002</v>
      </c>
      <c r="G205" s="17">
        <v>1.6500000000000001E-2</v>
      </c>
      <c r="H205" s="18">
        <v>0.99858118256976536</v>
      </c>
      <c r="I205" s="16">
        <v>50000000</v>
      </c>
    </row>
    <row r="206" spans="2:9" x14ac:dyDescent="0.25">
      <c r="B206" s="13">
        <v>44796</v>
      </c>
      <c r="C206" s="13">
        <v>44796</v>
      </c>
      <c r="D206" s="14">
        <v>59</v>
      </c>
      <c r="E206" s="15">
        <v>44855</v>
      </c>
      <c r="F206" s="16">
        <v>20061950</v>
      </c>
      <c r="G206" s="17">
        <v>1.89E-2</v>
      </c>
      <c r="H206" s="18">
        <v>0.99691206487903716</v>
      </c>
      <c r="I206" s="16">
        <v>20000000</v>
      </c>
    </row>
    <row r="207" spans="2:9" x14ac:dyDescent="0.25">
      <c r="B207" s="13">
        <v>44798</v>
      </c>
      <c r="C207" s="13">
        <v>44798</v>
      </c>
      <c r="D207" s="14">
        <v>90</v>
      </c>
      <c r="E207" s="15">
        <v>44888</v>
      </c>
      <c r="F207" s="16">
        <v>25125625</v>
      </c>
      <c r="G207" s="17">
        <v>2.01E-2</v>
      </c>
      <c r="H207" s="18">
        <v>0.9950001243750155</v>
      </c>
      <c r="I207" s="16">
        <v>25000000</v>
      </c>
    </row>
    <row r="208" spans="2:9" x14ac:dyDescent="0.25">
      <c r="B208" s="13">
        <v>44810</v>
      </c>
      <c r="C208" s="13">
        <v>44810</v>
      </c>
      <c r="D208" s="14">
        <v>94</v>
      </c>
      <c r="E208" s="15">
        <v>44904</v>
      </c>
      <c r="F208" s="16">
        <v>2010548.89</v>
      </c>
      <c r="G208" s="17">
        <v>2.0199999999999999E-2</v>
      </c>
      <c r="H208" s="18">
        <v>0.9947532293558311</v>
      </c>
      <c r="I208" s="16">
        <v>2000000</v>
      </c>
    </row>
    <row r="209" spans="2:9" x14ac:dyDescent="0.25">
      <c r="B209" s="13">
        <v>44813</v>
      </c>
      <c r="C209" s="13">
        <v>44813</v>
      </c>
      <c r="D209" s="14">
        <v>94</v>
      </c>
      <c r="E209" s="15">
        <v>44907</v>
      </c>
      <c r="F209" s="16">
        <v>5026372.22</v>
      </c>
      <c r="G209" s="17">
        <v>2.0199999999999999E-2</v>
      </c>
      <c r="H209" s="18">
        <v>0.9947532293558311</v>
      </c>
      <c r="I209" s="16">
        <v>5000000</v>
      </c>
    </row>
    <row r="210" spans="2:9" x14ac:dyDescent="0.25">
      <c r="B210" s="13">
        <v>44816</v>
      </c>
      <c r="C210" s="13">
        <v>44816</v>
      </c>
      <c r="D210" s="14">
        <v>91</v>
      </c>
      <c r="E210" s="15">
        <v>44907</v>
      </c>
      <c r="F210" s="16">
        <v>259310855</v>
      </c>
      <c r="G210" s="17">
        <v>2.01E-2</v>
      </c>
      <c r="H210" s="18">
        <v>0.9949448510360277</v>
      </c>
      <c r="I210" s="16">
        <v>258000000</v>
      </c>
    </row>
    <row r="211" spans="2:9" x14ac:dyDescent="0.25">
      <c r="B211" s="13">
        <v>44825</v>
      </c>
      <c r="C211" s="13">
        <v>44825</v>
      </c>
      <c r="D211" s="14">
        <v>181</v>
      </c>
      <c r="E211" s="15">
        <v>45006</v>
      </c>
      <c r="F211" s="16">
        <v>10119158.33</v>
      </c>
      <c r="G211" s="17">
        <v>2.3699999999999999E-2</v>
      </c>
      <c r="H211" s="18">
        <v>0.9882244817791993</v>
      </c>
      <c r="I211" s="16">
        <v>10000000</v>
      </c>
    </row>
    <row r="212" spans="2:9" x14ac:dyDescent="0.25">
      <c r="B212" s="13">
        <v>44826</v>
      </c>
      <c r="C212" s="13">
        <v>44826</v>
      </c>
      <c r="D212" s="14">
        <v>32</v>
      </c>
      <c r="E212" s="15">
        <v>44858</v>
      </c>
      <c r="F212" s="16">
        <v>50076000</v>
      </c>
      <c r="G212" s="17">
        <v>1.7100000000000001E-2</v>
      </c>
      <c r="H212" s="18">
        <v>0.99848230689352191</v>
      </c>
      <c r="I212" s="16">
        <v>50000000</v>
      </c>
    </row>
    <row r="213" spans="2:9" x14ac:dyDescent="0.25">
      <c r="B213" s="13">
        <v>44827</v>
      </c>
      <c r="C213" s="13">
        <v>44827</v>
      </c>
      <c r="D213" s="14">
        <v>119</v>
      </c>
      <c r="E213" s="15">
        <v>44946</v>
      </c>
      <c r="F213" s="16">
        <v>20140155.559999999</v>
      </c>
      <c r="G213" s="17">
        <v>2.12E-2</v>
      </c>
      <c r="H213" s="18">
        <v>0.99304098942190677</v>
      </c>
      <c r="I213" s="16">
        <v>20000000</v>
      </c>
    </row>
    <row r="214" spans="2:9" x14ac:dyDescent="0.25">
      <c r="B214" s="13">
        <v>44827</v>
      </c>
      <c r="C214" s="13">
        <v>44827</v>
      </c>
      <c r="D214" s="14">
        <v>59</v>
      </c>
      <c r="E214" s="15">
        <v>44886</v>
      </c>
      <c r="F214" s="16">
        <v>20061950</v>
      </c>
      <c r="G214" s="17">
        <v>1.89E-2</v>
      </c>
      <c r="H214" s="18">
        <v>0.99691206487903716</v>
      </c>
      <c r="I214" s="16">
        <v>20000000</v>
      </c>
    </row>
    <row r="215" spans="2:9" x14ac:dyDescent="0.25">
      <c r="B215" s="13">
        <v>44831</v>
      </c>
      <c r="C215" s="13">
        <v>44831</v>
      </c>
      <c r="D215" s="14">
        <v>59</v>
      </c>
      <c r="E215" s="15">
        <v>44890</v>
      </c>
      <c r="F215" s="16">
        <v>20061950</v>
      </c>
      <c r="G215" s="17">
        <v>1.89E-2</v>
      </c>
      <c r="H215" s="18">
        <v>0.99691206487903716</v>
      </c>
      <c r="I215" s="16">
        <v>20000000</v>
      </c>
    </row>
    <row r="216" spans="2:9" x14ac:dyDescent="0.25">
      <c r="B216" s="13">
        <v>44832</v>
      </c>
      <c r="C216" s="13">
        <v>44832</v>
      </c>
      <c r="D216" s="14">
        <v>98</v>
      </c>
      <c r="E216" s="15">
        <v>44930</v>
      </c>
      <c r="F216" s="16">
        <v>8044426.6699999999</v>
      </c>
      <c r="G216" s="17">
        <v>2.0400000000000001E-2</v>
      </c>
      <c r="H216" s="18">
        <v>0.99447733586151577</v>
      </c>
      <c r="I216" s="16">
        <v>8000000</v>
      </c>
    </row>
    <row r="217" spans="2:9" x14ac:dyDescent="0.25">
      <c r="B217" s="13">
        <v>44840</v>
      </c>
      <c r="C217" s="13" t="s">
        <v>26</v>
      </c>
      <c r="D217" s="14">
        <v>182</v>
      </c>
      <c r="E217" s="15">
        <v>45022</v>
      </c>
      <c r="F217" s="16">
        <v>40479266.670000002</v>
      </c>
      <c r="G217" s="17">
        <v>2.3699999999999999E-2</v>
      </c>
      <c r="H217" s="18">
        <v>0.98816019394290755</v>
      </c>
      <c r="I217" s="16">
        <v>40000000</v>
      </c>
    </row>
    <row r="218" spans="2:9" x14ac:dyDescent="0.25">
      <c r="B218" s="13">
        <v>44855</v>
      </c>
      <c r="C218" s="13">
        <v>44855</v>
      </c>
      <c r="D218" s="14">
        <v>60</v>
      </c>
      <c r="E218" s="15">
        <v>44915</v>
      </c>
      <c r="F218" s="16">
        <v>20063333.329999998</v>
      </c>
      <c r="G218" s="17">
        <v>1.9E-2</v>
      </c>
      <c r="H218" s="18">
        <v>0.99684332945672027</v>
      </c>
      <c r="I218" s="16">
        <v>20000000</v>
      </c>
    </row>
    <row r="219" spans="2:9" x14ac:dyDescent="0.25">
      <c r="B219" s="13">
        <v>44858</v>
      </c>
      <c r="C219" s="13">
        <v>44858</v>
      </c>
      <c r="D219" s="14">
        <v>91</v>
      </c>
      <c r="E219" s="15">
        <v>44949</v>
      </c>
      <c r="F219" s="16">
        <v>40203233.329999998</v>
      </c>
      <c r="G219" s="17">
        <v>2.01E-2</v>
      </c>
      <c r="H219" s="18">
        <v>0.9949448510360277</v>
      </c>
      <c r="I219" s="16">
        <v>40000000</v>
      </c>
    </row>
    <row r="220" spans="2:9" x14ac:dyDescent="0.25">
      <c r="B220" s="13">
        <v>44859</v>
      </c>
      <c r="C220" s="13">
        <v>44859</v>
      </c>
      <c r="D220" s="14">
        <v>181</v>
      </c>
      <c r="E220" s="15">
        <v>45040</v>
      </c>
      <c r="F220" s="16">
        <v>200000000</v>
      </c>
      <c r="G220" s="17">
        <v>0.03</v>
      </c>
      <c r="H220" s="18">
        <v>0.98514079303833835</v>
      </c>
      <c r="I220" s="16">
        <v>197028158.61000001</v>
      </c>
    </row>
    <row r="221" spans="2:9" x14ac:dyDescent="0.25">
      <c r="B221" s="13">
        <v>44861</v>
      </c>
      <c r="C221" s="13">
        <v>44861</v>
      </c>
      <c r="D221" s="14">
        <v>91</v>
      </c>
      <c r="E221" s="15">
        <v>44952</v>
      </c>
      <c r="F221" s="16">
        <v>30152425</v>
      </c>
      <c r="G221" s="17">
        <v>2.01E-2</v>
      </c>
      <c r="H221" s="18">
        <v>0.9949448510360277</v>
      </c>
      <c r="I221" s="16">
        <v>30000000</v>
      </c>
    </row>
    <row r="222" spans="2:9" x14ac:dyDescent="0.25">
      <c r="B222" s="13">
        <v>44865</v>
      </c>
      <c r="C222" s="13">
        <v>44865</v>
      </c>
      <c r="D222" s="14">
        <v>91</v>
      </c>
      <c r="E222" s="15">
        <v>44956</v>
      </c>
      <c r="F222" s="16">
        <v>30152425</v>
      </c>
      <c r="G222" s="17">
        <v>2.01E-2</v>
      </c>
      <c r="H222" s="18">
        <v>0.9949448510360277</v>
      </c>
      <c r="I222" s="16">
        <v>30000000</v>
      </c>
    </row>
    <row r="223" spans="2:9" x14ac:dyDescent="0.25">
      <c r="B223" s="13">
        <v>44886</v>
      </c>
      <c r="C223" s="13">
        <v>44886</v>
      </c>
      <c r="D223" s="14">
        <v>93</v>
      </c>
      <c r="E223" s="15">
        <v>44979</v>
      </c>
      <c r="F223" s="16">
        <v>20104366.670000002</v>
      </c>
      <c r="G223" s="17">
        <v>2.0199999999999999E-2</v>
      </c>
      <c r="H223" s="18">
        <v>0.99480875630667298</v>
      </c>
      <c r="I223" s="16">
        <v>20000000</v>
      </c>
    </row>
    <row r="224" spans="2:9" x14ac:dyDescent="0.25">
      <c r="B224" s="13">
        <v>44886</v>
      </c>
      <c r="C224" s="13">
        <v>44886</v>
      </c>
      <c r="D224" s="14">
        <v>182</v>
      </c>
      <c r="E224" s="15">
        <v>45068</v>
      </c>
      <c r="F224" s="16">
        <v>192881666.66999999</v>
      </c>
      <c r="G224" s="17">
        <v>0.03</v>
      </c>
      <c r="H224" s="18">
        <v>0.98505992447873902</v>
      </c>
      <c r="I224" s="16">
        <v>190000000</v>
      </c>
    </row>
    <row r="225" spans="2:9" x14ac:dyDescent="0.25">
      <c r="B225" s="13">
        <v>44888</v>
      </c>
      <c r="C225" s="13">
        <v>44888</v>
      </c>
      <c r="D225" s="14">
        <v>91</v>
      </c>
      <c r="E225" s="15">
        <v>44979</v>
      </c>
      <c r="F225" s="16">
        <v>25127020.829999998</v>
      </c>
      <c r="G225" s="17">
        <v>2.01E-2</v>
      </c>
      <c r="H225" s="18">
        <v>0.9949448510360277</v>
      </c>
      <c r="I225" s="16">
        <v>25000000</v>
      </c>
    </row>
    <row r="226" spans="2:9" x14ac:dyDescent="0.25">
      <c r="B226" s="13">
        <v>44889</v>
      </c>
      <c r="C226" s="13">
        <v>44889</v>
      </c>
      <c r="D226" s="14">
        <v>182</v>
      </c>
      <c r="E226" s="15">
        <v>45071</v>
      </c>
      <c r="F226" s="16">
        <v>173048865</v>
      </c>
      <c r="G226" s="17">
        <v>2.3699999999999999E-2</v>
      </c>
      <c r="H226" s="18">
        <v>0.98816019394290755</v>
      </c>
      <c r="I226" s="16">
        <v>171000000</v>
      </c>
    </row>
    <row r="227" spans="2:9" x14ac:dyDescent="0.25">
      <c r="B227" s="13">
        <v>44889</v>
      </c>
      <c r="C227" s="13">
        <v>44889</v>
      </c>
      <c r="D227" s="14">
        <v>189</v>
      </c>
      <c r="E227" s="15">
        <v>45078</v>
      </c>
      <c r="F227" s="16">
        <v>151890000</v>
      </c>
      <c r="G227" s="17">
        <v>2.4E-2</v>
      </c>
      <c r="H227" s="18">
        <v>0.98755678451510964</v>
      </c>
      <c r="I227" s="16">
        <v>150000000</v>
      </c>
    </row>
    <row r="228" spans="2:9" x14ac:dyDescent="0.25">
      <c r="B228" s="13">
        <v>44889</v>
      </c>
      <c r="C228" s="13">
        <v>44889</v>
      </c>
      <c r="D228" s="14">
        <v>196</v>
      </c>
      <c r="E228" s="15">
        <v>45085</v>
      </c>
      <c r="F228" s="16">
        <v>95243620</v>
      </c>
      <c r="G228" s="17">
        <v>2.4299999999999999E-2</v>
      </c>
      <c r="H228" s="18">
        <v>0.98694274745122024</v>
      </c>
      <c r="I228" s="16">
        <v>94000000</v>
      </c>
    </row>
    <row r="229" spans="2:9" x14ac:dyDescent="0.25">
      <c r="B229" s="13">
        <v>44890</v>
      </c>
      <c r="C229" s="13">
        <v>44890</v>
      </c>
      <c r="D229" s="14">
        <v>91</v>
      </c>
      <c r="E229" s="15">
        <v>44981</v>
      </c>
      <c r="F229" s="16">
        <v>20101616.670000002</v>
      </c>
      <c r="G229" s="17">
        <v>2.01E-2</v>
      </c>
      <c r="H229" s="18">
        <v>0.9949448510360277</v>
      </c>
      <c r="I229" s="16">
        <v>20000000</v>
      </c>
    </row>
    <row r="230" spans="2:9" x14ac:dyDescent="0.25">
      <c r="B230" s="13">
        <v>44903</v>
      </c>
      <c r="C230" s="13">
        <v>44903</v>
      </c>
      <c r="D230" s="14">
        <v>182</v>
      </c>
      <c r="E230" s="15">
        <v>45085</v>
      </c>
      <c r="F230" s="16">
        <v>26817514.170000002</v>
      </c>
      <c r="G230" s="17">
        <v>2.3699999999999999E-2</v>
      </c>
      <c r="H230" s="18">
        <v>0.98816019394290755</v>
      </c>
      <c r="I230" s="16">
        <v>26500000</v>
      </c>
    </row>
    <row r="231" spans="2:9" x14ac:dyDescent="0.25">
      <c r="B231" s="13">
        <v>44903</v>
      </c>
      <c r="C231" s="13">
        <v>44903</v>
      </c>
      <c r="D231" s="14">
        <v>182</v>
      </c>
      <c r="E231" s="15">
        <v>45085</v>
      </c>
      <c r="F231" s="16">
        <v>28841477.5</v>
      </c>
      <c r="G231" s="17">
        <v>2.3699999999999999E-2</v>
      </c>
      <c r="H231" s="18">
        <v>0.98816019394290755</v>
      </c>
      <c r="I231" s="16">
        <v>28500000</v>
      </c>
    </row>
    <row r="232" spans="2:9" x14ac:dyDescent="0.25">
      <c r="B232" s="13">
        <v>44904</v>
      </c>
      <c r="C232" s="13">
        <v>44904</v>
      </c>
      <c r="D232" s="14">
        <v>94</v>
      </c>
      <c r="E232" s="15">
        <v>44998</v>
      </c>
      <c r="F232" s="16">
        <v>2010548.89</v>
      </c>
      <c r="G232" s="17">
        <v>2.0199999999999999E-2</v>
      </c>
      <c r="H232" s="18">
        <v>0.9947532293558311</v>
      </c>
      <c r="I232" s="16">
        <v>2000000</v>
      </c>
    </row>
    <row r="233" spans="2:9" x14ac:dyDescent="0.25">
      <c r="B233" s="13">
        <v>44907</v>
      </c>
      <c r="C233" s="13">
        <v>44907</v>
      </c>
      <c r="D233" s="14">
        <v>91</v>
      </c>
      <c r="E233" s="15">
        <v>44998</v>
      </c>
      <c r="F233" s="16">
        <v>259310855</v>
      </c>
      <c r="G233" s="17">
        <v>2.01E-2</v>
      </c>
      <c r="H233" s="18">
        <v>0.9949448510360277</v>
      </c>
      <c r="I233" s="16">
        <v>258000000</v>
      </c>
    </row>
    <row r="234" spans="2:9" x14ac:dyDescent="0.25">
      <c r="B234" s="13">
        <v>44907</v>
      </c>
      <c r="C234" s="13">
        <v>44907</v>
      </c>
      <c r="D234" s="14">
        <v>94</v>
      </c>
      <c r="E234" s="15">
        <v>45001</v>
      </c>
      <c r="F234" s="16">
        <v>5026372.22</v>
      </c>
      <c r="G234" s="17">
        <v>2.0199999999999999E-2</v>
      </c>
      <c r="H234" s="18">
        <v>0.9947532293558311</v>
      </c>
      <c r="I234" s="16">
        <v>5000000</v>
      </c>
    </row>
    <row r="235" spans="2:9" x14ac:dyDescent="0.25">
      <c r="B235" s="13">
        <v>44910</v>
      </c>
      <c r="C235" s="13">
        <v>44910</v>
      </c>
      <c r="D235" s="14">
        <v>182</v>
      </c>
      <c r="E235" s="15">
        <v>45092</v>
      </c>
      <c r="F235" s="16">
        <v>50599083.329999998</v>
      </c>
      <c r="G235" s="17">
        <v>2.3699999999999999E-2</v>
      </c>
      <c r="H235" s="18">
        <v>0.98816019394290755</v>
      </c>
      <c r="I235" s="16">
        <v>50000000</v>
      </c>
    </row>
    <row r="236" spans="2:9" x14ac:dyDescent="0.25">
      <c r="B236" s="13">
        <v>44915</v>
      </c>
      <c r="C236" s="13">
        <v>44915</v>
      </c>
      <c r="D236" s="14">
        <v>59</v>
      </c>
      <c r="E236" s="15">
        <v>44974</v>
      </c>
      <c r="F236" s="16">
        <v>20061950</v>
      </c>
      <c r="G236" s="17">
        <v>1.89E-2</v>
      </c>
      <c r="H236" s="18">
        <v>0.99691206487903716</v>
      </c>
      <c r="I236" s="16">
        <v>20000000</v>
      </c>
    </row>
    <row r="237" spans="2:9" x14ac:dyDescent="0.25">
      <c r="B237" s="13">
        <v>44916</v>
      </c>
      <c r="C237" s="13">
        <v>44916</v>
      </c>
      <c r="D237" s="14">
        <v>181</v>
      </c>
      <c r="E237" s="15">
        <v>45097</v>
      </c>
      <c r="F237" s="16">
        <v>162413333.33000001</v>
      </c>
      <c r="G237" s="17">
        <v>0.03</v>
      </c>
      <c r="H237" s="18">
        <v>0.98514079303833835</v>
      </c>
      <c r="I237" s="16">
        <v>160000000</v>
      </c>
    </row>
    <row r="238" spans="2:9" x14ac:dyDescent="0.25">
      <c r="B238" s="13">
        <v>44917</v>
      </c>
      <c r="C238" s="13">
        <v>44917</v>
      </c>
      <c r="D238" s="14">
        <v>358</v>
      </c>
      <c r="E238" s="15">
        <v>45275</v>
      </c>
      <c r="F238" s="16">
        <v>10298333.33</v>
      </c>
      <c r="G238" s="17">
        <v>0.03</v>
      </c>
      <c r="H238" s="18">
        <v>0.97103091115067164</v>
      </c>
      <c r="I238" s="16">
        <v>10000000</v>
      </c>
    </row>
    <row r="239" spans="2:9" x14ac:dyDescent="0.25">
      <c r="B239" s="13">
        <v>44917</v>
      </c>
      <c r="C239" s="13">
        <v>44917</v>
      </c>
      <c r="D239" s="14">
        <v>182</v>
      </c>
      <c r="E239" s="15">
        <v>45099</v>
      </c>
      <c r="F239" s="16">
        <v>97150240</v>
      </c>
      <c r="G239" s="17">
        <v>2.3699999999999999E-2</v>
      </c>
      <c r="H239" s="18">
        <v>0.98816019394290755</v>
      </c>
      <c r="I239" s="16">
        <v>96000000</v>
      </c>
    </row>
    <row r="240" spans="2:9" x14ac:dyDescent="0.25">
      <c r="B240" s="13">
        <v>44930</v>
      </c>
      <c r="C240" s="13">
        <v>44930</v>
      </c>
      <c r="D240" s="14">
        <v>98</v>
      </c>
      <c r="E240" s="15">
        <v>45028</v>
      </c>
      <c r="F240" s="16">
        <v>8044426.6699999999</v>
      </c>
      <c r="G240" s="17">
        <v>2.0400000000000001E-2</v>
      </c>
      <c r="H240" s="18">
        <v>0.99447733586151577</v>
      </c>
      <c r="I240" s="16">
        <v>8000000</v>
      </c>
    </row>
    <row r="241" spans="2:9" x14ac:dyDescent="0.25">
      <c r="B241" s="13">
        <v>44946</v>
      </c>
      <c r="C241" s="13">
        <v>44946</v>
      </c>
      <c r="D241" s="14">
        <v>119</v>
      </c>
      <c r="E241" s="15">
        <v>45065</v>
      </c>
      <c r="F241" s="16">
        <v>20140155.559999999</v>
      </c>
      <c r="G241" s="17">
        <v>2.12E-2</v>
      </c>
      <c r="H241" s="18">
        <v>0.99304098942190677</v>
      </c>
      <c r="I241" s="16">
        <v>20000000</v>
      </c>
    </row>
    <row r="242" spans="2:9" x14ac:dyDescent="0.25">
      <c r="B242" s="13">
        <v>44952</v>
      </c>
      <c r="C242" s="13">
        <v>44952</v>
      </c>
      <c r="D242" s="14">
        <v>91</v>
      </c>
      <c r="E242" s="15">
        <v>45043</v>
      </c>
      <c r="F242" s="16">
        <v>30152425</v>
      </c>
      <c r="G242" s="17">
        <v>2.01E-2</v>
      </c>
      <c r="H242" s="18">
        <v>0.9949448510360277</v>
      </c>
      <c r="I242" s="16">
        <v>30000000</v>
      </c>
    </row>
    <row r="243" spans="2:9" x14ac:dyDescent="0.25">
      <c r="B243" s="13">
        <v>44953</v>
      </c>
      <c r="C243" s="13">
        <v>44953</v>
      </c>
      <c r="D243" s="14">
        <v>182</v>
      </c>
      <c r="E243" s="15">
        <v>45135</v>
      </c>
      <c r="F243" s="16">
        <v>7951131.8600000003</v>
      </c>
      <c r="G243" s="17">
        <v>2.3699999999999999E-2</v>
      </c>
      <c r="H243" s="18">
        <v>0.98816019394290755</v>
      </c>
      <c r="I243" s="16">
        <v>7856992</v>
      </c>
    </row>
    <row r="244" spans="2:9" x14ac:dyDescent="0.25">
      <c r="B244" s="13">
        <v>44956</v>
      </c>
      <c r="C244" s="13">
        <v>44956</v>
      </c>
      <c r="D244" s="14">
        <v>59</v>
      </c>
      <c r="E244" s="15">
        <v>45015</v>
      </c>
      <c r="F244" s="16">
        <v>30092925</v>
      </c>
      <c r="G244" s="17">
        <v>1.89E-2</v>
      </c>
      <c r="H244" s="18">
        <v>0.99691206487903716</v>
      </c>
      <c r="I244" s="16">
        <v>30000000</v>
      </c>
    </row>
    <row r="245" spans="2:9" x14ac:dyDescent="0.25">
      <c r="B245" s="13">
        <v>44974</v>
      </c>
      <c r="C245" s="13">
        <v>44974</v>
      </c>
      <c r="D245" s="14">
        <v>61</v>
      </c>
      <c r="E245" s="15">
        <v>45035</v>
      </c>
      <c r="F245" s="16">
        <v>20064727.780000001</v>
      </c>
      <c r="G245" s="17">
        <v>1.9099999999999999E-2</v>
      </c>
      <c r="H245" s="18">
        <v>0.99677405153487975</v>
      </c>
      <c r="I245" s="16">
        <v>20000000</v>
      </c>
    </row>
    <row r="246" spans="2:9" x14ac:dyDescent="0.25">
      <c r="B246" s="13">
        <v>44979</v>
      </c>
      <c r="C246" s="13">
        <v>44979</v>
      </c>
      <c r="D246" s="14">
        <v>61</v>
      </c>
      <c r="E246" s="15">
        <v>45040</v>
      </c>
      <c r="F246" s="16">
        <v>20064727.780000001</v>
      </c>
      <c r="G246" s="17">
        <v>1.9099999999999999E-2</v>
      </c>
      <c r="H246" s="18">
        <v>0.99677405153487975</v>
      </c>
      <c r="I246" s="16">
        <v>20000000</v>
      </c>
    </row>
    <row r="247" spans="2:9" x14ac:dyDescent="0.25">
      <c r="B247" s="13">
        <v>44979</v>
      </c>
      <c r="C247" s="13">
        <v>44979</v>
      </c>
      <c r="D247" s="14">
        <v>120</v>
      </c>
      <c r="E247" s="15">
        <v>45099</v>
      </c>
      <c r="F247" s="16">
        <v>25176666.670000002</v>
      </c>
      <c r="G247" s="17">
        <v>2.12E-2</v>
      </c>
      <c r="H247" s="18">
        <v>0.99298292069376393</v>
      </c>
      <c r="I247" s="16">
        <v>25000000</v>
      </c>
    </row>
    <row r="248" spans="2:9" x14ac:dyDescent="0.25">
      <c r="B248" s="13">
        <v>44981</v>
      </c>
      <c r="C248" s="13">
        <v>44981</v>
      </c>
      <c r="D248" s="14">
        <v>90</v>
      </c>
      <c r="E248" s="15">
        <v>45071</v>
      </c>
      <c r="F248" s="16">
        <v>20100500</v>
      </c>
      <c r="G248" s="17">
        <v>2.01E-2</v>
      </c>
      <c r="H248" s="18">
        <v>0.9950001243750155</v>
      </c>
      <c r="I248" s="16">
        <v>20000000</v>
      </c>
    </row>
    <row r="249" spans="2:9" x14ac:dyDescent="0.25">
      <c r="B249" s="13">
        <v>44984</v>
      </c>
      <c r="C249" s="13">
        <v>44984</v>
      </c>
      <c r="D249" s="14">
        <v>94</v>
      </c>
      <c r="E249" s="15">
        <v>45078</v>
      </c>
      <c r="F249" s="16">
        <v>35184605.560000002</v>
      </c>
      <c r="G249" s="17">
        <v>2.0199999999999999E-2</v>
      </c>
      <c r="H249" s="18">
        <v>0.9947532293558311</v>
      </c>
      <c r="I249" s="16">
        <v>35000000</v>
      </c>
    </row>
    <row r="250" spans="2:9" x14ac:dyDescent="0.25">
      <c r="B250" s="13">
        <v>44984</v>
      </c>
      <c r="C250" s="13">
        <v>44984</v>
      </c>
      <c r="D250" s="14">
        <v>94</v>
      </c>
      <c r="E250" s="15">
        <v>45078</v>
      </c>
      <c r="F250" s="16">
        <v>15079116.67</v>
      </c>
      <c r="G250" s="17">
        <v>2.0199999999999999E-2</v>
      </c>
      <c r="H250" s="18">
        <v>0.9947532293558311</v>
      </c>
      <c r="I250" s="16">
        <v>15000000</v>
      </c>
    </row>
    <row r="251" spans="2:9" x14ac:dyDescent="0.25">
      <c r="B251" s="13">
        <v>44986</v>
      </c>
      <c r="C251" s="13">
        <v>44986</v>
      </c>
      <c r="D251" s="14">
        <v>359</v>
      </c>
      <c r="E251" s="15">
        <v>45345</v>
      </c>
      <c r="F251" s="16">
        <v>60000000</v>
      </c>
      <c r="G251" s="17">
        <v>0.03</v>
      </c>
      <c r="H251" s="18">
        <v>0.97095234242252615</v>
      </c>
      <c r="I251" s="16">
        <v>58257140.549999997</v>
      </c>
    </row>
    <row r="252" spans="2:9" x14ac:dyDescent="0.25">
      <c r="B252" s="13">
        <v>44999</v>
      </c>
      <c r="C252" s="13">
        <v>44999</v>
      </c>
      <c r="D252" s="14">
        <v>91</v>
      </c>
      <c r="E252" s="15">
        <v>45090</v>
      </c>
      <c r="F252" s="16">
        <v>259310855</v>
      </c>
      <c r="G252" s="17">
        <v>2.01E-2</v>
      </c>
      <c r="H252" s="18">
        <v>0.9949448510360277</v>
      </c>
      <c r="I252" s="16">
        <v>258000000</v>
      </c>
    </row>
    <row r="253" spans="2:9" x14ac:dyDescent="0.25">
      <c r="B253" s="13">
        <v>45015</v>
      </c>
      <c r="C253" s="13">
        <v>45015</v>
      </c>
      <c r="D253" s="14">
        <v>81</v>
      </c>
      <c r="E253" s="15">
        <v>45096</v>
      </c>
      <c r="F253" s="16">
        <v>30132975</v>
      </c>
      <c r="G253" s="17">
        <v>1.9699999999999999E-2</v>
      </c>
      <c r="H253" s="18">
        <v>0.99558706035497646</v>
      </c>
      <c r="I253" s="16">
        <v>30000000</v>
      </c>
    </row>
    <row r="254" spans="2:9" x14ac:dyDescent="0.25">
      <c r="B254" s="13">
        <v>45028</v>
      </c>
      <c r="C254" s="13">
        <v>45028</v>
      </c>
      <c r="D254" s="14">
        <v>98</v>
      </c>
      <c r="E254" s="15">
        <v>45126</v>
      </c>
      <c r="F254" s="16">
        <v>8044426.6699999999</v>
      </c>
      <c r="G254" s="17">
        <v>2.0400000000000001E-2</v>
      </c>
      <c r="H254" s="18">
        <v>0.99447733586151577</v>
      </c>
      <c r="I254" s="16">
        <v>8000000</v>
      </c>
    </row>
    <row r="255" spans="2:9" x14ac:dyDescent="0.25">
      <c r="B255" s="13">
        <v>45035</v>
      </c>
      <c r="C255" s="13">
        <v>45035</v>
      </c>
      <c r="D255" s="14">
        <v>358</v>
      </c>
      <c r="E255" s="15">
        <v>45393</v>
      </c>
      <c r="F255" s="16">
        <v>20596666.670000002</v>
      </c>
      <c r="G255" s="17">
        <v>0.03</v>
      </c>
      <c r="H255" s="18">
        <v>0.97103091115067164</v>
      </c>
      <c r="I255" s="16">
        <v>20000000</v>
      </c>
    </row>
    <row r="256" spans="2:9" x14ac:dyDescent="0.25">
      <c r="B256" s="13">
        <v>45040</v>
      </c>
      <c r="C256" s="13">
        <v>45040</v>
      </c>
      <c r="D256" s="14">
        <v>60</v>
      </c>
      <c r="E256" s="15">
        <v>45100</v>
      </c>
      <c r="F256" s="16">
        <v>20063333.329999998</v>
      </c>
      <c r="G256" s="17">
        <v>1.9E-2</v>
      </c>
      <c r="H256" s="18">
        <v>0.99684332945672027</v>
      </c>
      <c r="I256" s="16">
        <v>20000000</v>
      </c>
    </row>
    <row r="257" spans="2:9" x14ac:dyDescent="0.25">
      <c r="B257" s="13">
        <v>45043</v>
      </c>
      <c r="C257" s="13">
        <v>45043</v>
      </c>
      <c r="D257" s="14">
        <v>91</v>
      </c>
      <c r="E257" s="15">
        <v>45134</v>
      </c>
      <c r="F257" s="16">
        <v>30152425</v>
      </c>
      <c r="G257" s="17">
        <v>2.01E-2</v>
      </c>
      <c r="H257" s="18">
        <v>0.9949448510360277</v>
      </c>
      <c r="I257" s="16">
        <v>30000000</v>
      </c>
    </row>
    <row r="258" spans="2:9" x14ac:dyDescent="0.25">
      <c r="B258" s="13">
        <v>45065</v>
      </c>
      <c r="C258" s="13">
        <v>45065</v>
      </c>
      <c r="D258" s="14">
        <v>119</v>
      </c>
      <c r="E258" s="15">
        <v>45184</v>
      </c>
      <c r="F258" s="16">
        <v>20140155.559999999</v>
      </c>
      <c r="G258" s="17">
        <v>2.12E-2</v>
      </c>
      <c r="H258" s="18">
        <v>0.99304098942190677</v>
      </c>
      <c r="I258" s="16">
        <v>20000000</v>
      </c>
    </row>
    <row r="259" spans="2:9" x14ac:dyDescent="0.25">
      <c r="B259" s="13">
        <v>45071</v>
      </c>
      <c r="C259" s="13">
        <v>45071</v>
      </c>
      <c r="D259" s="14">
        <v>182</v>
      </c>
      <c r="E259" s="15">
        <v>45253</v>
      </c>
      <c r="F259" s="16">
        <v>173048865</v>
      </c>
      <c r="G259" s="17">
        <v>2.3699999999999999E-2</v>
      </c>
      <c r="H259" s="18">
        <v>0.98816019394290755</v>
      </c>
      <c r="I259" s="16">
        <v>171000000</v>
      </c>
    </row>
    <row r="260" spans="2:9" x14ac:dyDescent="0.25">
      <c r="B260" s="13">
        <v>45071</v>
      </c>
      <c r="C260" s="13">
        <v>45071</v>
      </c>
      <c r="D260" s="14">
        <v>90</v>
      </c>
      <c r="E260" s="15">
        <v>45161</v>
      </c>
      <c r="F260" s="16">
        <v>20100500</v>
      </c>
      <c r="G260" s="17">
        <v>2.01E-2</v>
      </c>
      <c r="H260" s="18">
        <v>0.9950001243750155</v>
      </c>
      <c r="I260" s="16">
        <v>20000000</v>
      </c>
    </row>
    <row r="261" spans="2:9" x14ac:dyDescent="0.25">
      <c r="B261" s="13">
        <v>45078</v>
      </c>
      <c r="C261" s="13">
        <v>45078</v>
      </c>
      <c r="D261" s="14">
        <v>183</v>
      </c>
      <c r="E261" s="15">
        <v>45261</v>
      </c>
      <c r="F261" s="16">
        <v>15228750</v>
      </c>
      <c r="G261" s="17">
        <v>0.03</v>
      </c>
      <c r="H261" s="18">
        <v>0.98497906919477962</v>
      </c>
      <c r="I261" s="16">
        <v>15000000</v>
      </c>
    </row>
    <row r="262" spans="2:9" x14ac:dyDescent="0.25">
      <c r="B262" s="13">
        <v>45078</v>
      </c>
      <c r="C262" s="13">
        <v>45078</v>
      </c>
      <c r="D262" s="14">
        <v>183</v>
      </c>
      <c r="E262" s="15">
        <v>45261</v>
      </c>
      <c r="F262" s="16">
        <v>152287500</v>
      </c>
      <c r="G262" s="17">
        <v>0.03</v>
      </c>
      <c r="H262" s="18">
        <v>0.98497906919477962</v>
      </c>
      <c r="I262" s="16">
        <v>150000000</v>
      </c>
    </row>
    <row r="263" spans="2:9" x14ac:dyDescent="0.25">
      <c r="B263" s="13">
        <v>45078</v>
      </c>
      <c r="C263" s="13">
        <v>45078</v>
      </c>
      <c r="D263" s="14">
        <v>183</v>
      </c>
      <c r="E263" s="15">
        <v>45261</v>
      </c>
      <c r="F263" s="16">
        <v>35533750</v>
      </c>
      <c r="G263" s="17">
        <v>0.03</v>
      </c>
      <c r="H263" s="18">
        <v>0.98497906919477962</v>
      </c>
      <c r="I263" s="16">
        <v>35000000</v>
      </c>
    </row>
    <row r="264" spans="2:9" x14ac:dyDescent="0.25">
      <c r="B264" s="13">
        <v>45090</v>
      </c>
      <c r="C264" s="13">
        <v>45090</v>
      </c>
      <c r="D264" s="14">
        <v>62</v>
      </c>
      <c r="E264" s="15">
        <v>45152</v>
      </c>
      <c r="F264" s="16">
        <v>238782887.78</v>
      </c>
      <c r="G264" s="17">
        <v>1.9099999999999999E-2</v>
      </c>
      <c r="H264" s="18">
        <v>0.99672134052375494</v>
      </c>
      <c r="I264" s="16">
        <v>238000000</v>
      </c>
    </row>
    <row r="265" spans="2:9" x14ac:dyDescent="0.25">
      <c r="B265" s="13">
        <v>45090</v>
      </c>
      <c r="C265" s="13">
        <v>45090</v>
      </c>
      <c r="D265" s="14">
        <v>90</v>
      </c>
      <c r="E265" s="15">
        <v>45180</v>
      </c>
      <c r="F265" s="16">
        <v>301507.5</v>
      </c>
      <c r="G265" s="17">
        <v>2.01E-2</v>
      </c>
      <c r="H265" s="18">
        <v>0.9950001243750155</v>
      </c>
      <c r="I265" s="16">
        <v>300000</v>
      </c>
    </row>
    <row r="266" spans="2:9" x14ac:dyDescent="0.25">
      <c r="B266" s="13">
        <v>45092</v>
      </c>
      <c r="C266" s="13">
        <v>45092</v>
      </c>
      <c r="D266" s="14">
        <v>182</v>
      </c>
      <c r="E266" s="15">
        <v>45274</v>
      </c>
      <c r="F266" s="16">
        <v>50758333.329999998</v>
      </c>
      <c r="G266" s="17">
        <v>0.03</v>
      </c>
      <c r="H266" s="18">
        <v>0.98505992447873902</v>
      </c>
      <c r="I266" s="16">
        <v>50000000</v>
      </c>
    </row>
    <row r="267" spans="2:9" x14ac:dyDescent="0.25">
      <c r="B267" s="13">
        <v>45096</v>
      </c>
      <c r="C267" s="13">
        <v>45096</v>
      </c>
      <c r="D267" s="14">
        <v>88</v>
      </c>
      <c r="E267" s="15">
        <v>45184</v>
      </c>
      <c r="F267" s="16">
        <v>30146666.670000002</v>
      </c>
      <c r="G267" s="17">
        <v>0.02</v>
      </c>
      <c r="H267" s="18">
        <v>0.99513489606368855</v>
      </c>
      <c r="I267" s="16">
        <v>30000000</v>
      </c>
    </row>
    <row r="268" spans="2:9" x14ac:dyDescent="0.25">
      <c r="B268" s="13">
        <v>45099</v>
      </c>
      <c r="C268" s="13">
        <v>45099</v>
      </c>
      <c r="D268" s="14">
        <v>182</v>
      </c>
      <c r="E268" s="15">
        <v>45281</v>
      </c>
      <c r="F268" s="16">
        <v>97456000</v>
      </c>
      <c r="G268" s="17">
        <v>0.03</v>
      </c>
      <c r="H268" s="18">
        <v>0.98505992447873902</v>
      </c>
      <c r="I268" s="16">
        <v>96000000</v>
      </c>
    </row>
    <row r="269" spans="2:9" x14ac:dyDescent="0.25">
      <c r="B269" s="13">
        <v>45099</v>
      </c>
      <c r="C269" s="13">
        <v>45099</v>
      </c>
      <c r="D269" s="14">
        <v>120</v>
      </c>
      <c r="E269" s="15">
        <v>45219</v>
      </c>
      <c r="F269" s="16">
        <v>25176666.670000002</v>
      </c>
      <c r="G269" s="17">
        <v>2.12E-2</v>
      </c>
      <c r="H269" s="18">
        <v>0.98778439959171582</v>
      </c>
      <c r="I269" s="16">
        <v>24869118.57</v>
      </c>
    </row>
    <row r="270" spans="2:9" x14ac:dyDescent="0.25">
      <c r="B270" s="13">
        <v>45100</v>
      </c>
      <c r="C270" s="13">
        <v>45100</v>
      </c>
      <c r="D270" s="14">
        <v>66</v>
      </c>
      <c r="E270" s="15">
        <v>45166</v>
      </c>
      <c r="F270" s="16">
        <v>20070400</v>
      </c>
      <c r="G270" s="17">
        <v>1.9199999999999998E-2</v>
      </c>
      <c r="H270" s="18">
        <v>0.99649234693877553</v>
      </c>
      <c r="I270" s="16">
        <v>20000000</v>
      </c>
    </row>
    <row r="271" spans="2:9" x14ac:dyDescent="0.25">
      <c r="B271" s="13">
        <v>45126</v>
      </c>
      <c r="C271" s="13">
        <v>45126</v>
      </c>
      <c r="D271" s="14">
        <v>98</v>
      </c>
      <c r="E271" s="15">
        <v>45224</v>
      </c>
      <c r="F271" s="16">
        <v>8044426.6699999999</v>
      </c>
      <c r="G271" s="17">
        <v>2.0400000000000001E-2</v>
      </c>
      <c r="H271" s="18">
        <v>0.99447733586151577</v>
      </c>
      <c r="I271" s="16">
        <v>8000000</v>
      </c>
    </row>
    <row r="272" spans="2:9" x14ac:dyDescent="0.25">
      <c r="B272" s="13">
        <v>45133</v>
      </c>
      <c r="C272" s="13">
        <v>45133</v>
      </c>
      <c r="D272" s="14">
        <v>359</v>
      </c>
      <c r="E272" s="15">
        <v>45492</v>
      </c>
      <c r="F272" s="16">
        <v>51495833.329999998</v>
      </c>
      <c r="G272" s="17">
        <v>2.4500000000000001E-2</v>
      </c>
      <c r="H272" s="18">
        <v>0.97615073936639674</v>
      </c>
      <c r="I272" s="16">
        <v>50267695.780000001</v>
      </c>
    </row>
    <row r="273" spans="2:9" x14ac:dyDescent="0.25">
      <c r="B273" s="13">
        <v>45134</v>
      </c>
      <c r="C273" s="13">
        <v>45134</v>
      </c>
      <c r="D273" s="14">
        <v>91</v>
      </c>
      <c r="E273" s="15">
        <v>45225</v>
      </c>
      <c r="F273" s="16">
        <v>30152425</v>
      </c>
      <c r="G273" s="17">
        <v>2.01E-2</v>
      </c>
      <c r="H273" s="18">
        <v>0.9949448510360277</v>
      </c>
      <c r="I273" s="16">
        <v>30000000</v>
      </c>
    </row>
    <row r="274" spans="2:9" x14ac:dyDescent="0.25">
      <c r="B274" s="13">
        <v>45134</v>
      </c>
      <c r="C274" s="13">
        <v>45134</v>
      </c>
      <c r="D274" s="14">
        <v>60</v>
      </c>
      <c r="E274" s="15">
        <v>45194</v>
      </c>
      <c r="F274" s="16">
        <v>20000000</v>
      </c>
      <c r="G274" s="17">
        <v>1.9E-2</v>
      </c>
      <c r="H274" s="18">
        <v>0.99684332945672027</v>
      </c>
      <c r="I274" s="16">
        <v>19936866.59</v>
      </c>
    </row>
    <row r="275" spans="2:9" x14ac:dyDescent="0.25">
      <c r="B275" s="13">
        <v>45134</v>
      </c>
      <c r="C275" s="13">
        <v>45134</v>
      </c>
      <c r="D275" s="14">
        <v>90</v>
      </c>
      <c r="E275" s="15">
        <v>45224</v>
      </c>
      <c r="F275" s="16">
        <v>35214375</v>
      </c>
      <c r="G275" s="17">
        <v>2.4500000000000001E-2</v>
      </c>
      <c r="H275" s="18">
        <v>0.99391228724065106</v>
      </c>
      <c r="I275" s="16">
        <v>35000000</v>
      </c>
    </row>
    <row r="276" spans="2:9" x14ac:dyDescent="0.25">
      <c r="B276" s="13">
        <v>45135</v>
      </c>
      <c r="C276" s="13">
        <v>45135</v>
      </c>
      <c r="D276" s="14">
        <v>90</v>
      </c>
      <c r="E276" s="15">
        <v>45225</v>
      </c>
      <c r="F276" s="16">
        <v>6036750</v>
      </c>
      <c r="G276" s="17">
        <v>2.4500000000000001E-2</v>
      </c>
      <c r="H276" s="18">
        <v>0.99391228724065106</v>
      </c>
      <c r="I276" s="16">
        <v>6000000</v>
      </c>
    </row>
    <row r="277" spans="2:9" x14ac:dyDescent="0.25">
      <c r="B277" s="13">
        <v>45135</v>
      </c>
      <c r="C277" s="13">
        <v>45135</v>
      </c>
      <c r="D277" s="14">
        <v>90</v>
      </c>
      <c r="E277" s="15">
        <v>45225</v>
      </c>
      <c r="F277" s="16">
        <v>1911637.5</v>
      </c>
      <c r="G277" s="17">
        <v>2.4500000000000001E-2</v>
      </c>
      <c r="H277" s="18">
        <v>0.99391228724065106</v>
      </c>
      <c r="I277" s="16">
        <v>1900000</v>
      </c>
    </row>
    <row r="278" spans="2:9" x14ac:dyDescent="0.25">
      <c r="B278" s="13">
        <v>45135</v>
      </c>
      <c r="C278" s="13">
        <v>45135</v>
      </c>
      <c r="D278" s="14">
        <v>182</v>
      </c>
      <c r="E278" s="15">
        <v>45317</v>
      </c>
      <c r="F278" s="16">
        <v>7976286.3300000001</v>
      </c>
      <c r="G278" s="17">
        <v>2.3699999999999999E-2</v>
      </c>
      <c r="H278" s="18">
        <v>0.98816019394290755</v>
      </c>
      <c r="I278" s="16">
        <v>7881848.6500000004</v>
      </c>
    </row>
    <row r="279" spans="2:9" x14ac:dyDescent="0.25">
      <c r="B279" s="13">
        <v>45140</v>
      </c>
      <c r="C279" s="13">
        <v>45140</v>
      </c>
      <c r="D279" s="14">
        <v>30</v>
      </c>
      <c r="E279" s="15">
        <v>45170</v>
      </c>
      <c r="F279" s="16">
        <v>10014166.67</v>
      </c>
      <c r="G279" s="17">
        <v>1.7000000000000001E-2</v>
      </c>
      <c r="H279" s="18">
        <v>0.99858533743862865</v>
      </c>
      <c r="I279" s="16">
        <v>10000000</v>
      </c>
    </row>
    <row r="280" spans="2:9" x14ac:dyDescent="0.25">
      <c r="B280" s="13">
        <v>45147</v>
      </c>
      <c r="C280" s="13">
        <v>45147</v>
      </c>
      <c r="D280" s="14">
        <v>89</v>
      </c>
      <c r="E280" s="15">
        <v>45236</v>
      </c>
      <c r="F280" s="16">
        <v>6539370.1399999997</v>
      </c>
      <c r="G280" s="17">
        <v>2.4500000000000001E-2</v>
      </c>
      <c r="H280" s="18">
        <v>0.9939795212608078</v>
      </c>
      <c r="I280" s="16">
        <v>6500000</v>
      </c>
    </row>
    <row r="281" spans="2:9" x14ac:dyDescent="0.25">
      <c r="B281" s="13">
        <v>45147</v>
      </c>
      <c r="C281" s="13">
        <v>45147</v>
      </c>
      <c r="D281" s="14">
        <v>89</v>
      </c>
      <c r="E281" s="15">
        <v>45236</v>
      </c>
      <c r="F281" s="16">
        <v>6539370.1399999997</v>
      </c>
      <c r="G281" s="17">
        <v>2.4500000000000001E-2</v>
      </c>
      <c r="H281" s="18">
        <v>0.9939795212608078</v>
      </c>
      <c r="I281" s="16">
        <v>6500000</v>
      </c>
    </row>
    <row r="282" spans="2:9" x14ac:dyDescent="0.25">
      <c r="B282" s="13">
        <v>45152</v>
      </c>
      <c r="C282" s="13">
        <v>45152</v>
      </c>
      <c r="D282" s="14">
        <v>30</v>
      </c>
      <c r="E282" s="15">
        <v>45182</v>
      </c>
      <c r="F282" s="16">
        <v>238335183.33000001</v>
      </c>
      <c r="G282" s="17">
        <v>1.6899999999999998E-2</v>
      </c>
      <c r="H282" s="18">
        <v>0.9985936472800806</v>
      </c>
      <c r="I282" s="16">
        <v>238000000</v>
      </c>
    </row>
    <row r="283" spans="2:9" x14ac:dyDescent="0.25">
      <c r="B283" s="13">
        <v>45161</v>
      </c>
      <c r="C283" s="13">
        <v>45161</v>
      </c>
      <c r="D283" s="14">
        <v>90</v>
      </c>
      <c r="E283" s="15">
        <v>45251</v>
      </c>
      <c r="F283" s="16">
        <v>20100500</v>
      </c>
      <c r="G283" s="17">
        <v>2.01E-2</v>
      </c>
      <c r="H283" s="18">
        <v>0.9950001243750155</v>
      </c>
      <c r="I283" s="16">
        <v>20000000</v>
      </c>
    </row>
    <row r="284" spans="2:9" x14ac:dyDescent="0.25">
      <c r="B284" s="13">
        <v>45166</v>
      </c>
      <c r="C284" s="13">
        <v>45166</v>
      </c>
      <c r="D284" s="14">
        <v>91</v>
      </c>
      <c r="E284" s="15">
        <v>45257</v>
      </c>
      <c r="F284" s="16">
        <v>20101616.670000002</v>
      </c>
      <c r="G284" s="17">
        <v>2.01E-2</v>
      </c>
      <c r="H284" s="18">
        <v>0.9949448510360277</v>
      </c>
      <c r="I284" s="16">
        <v>20000000</v>
      </c>
    </row>
    <row r="285" spans="2:9" x14ac:dyDescent="0.25">
      <c r="B285" s="13">
        <v>45174</v>
      </c>
      <c r="C285" s="13">
        <v>45174</v>
      </c>
      <c r="D285" s="14">
        <v>63</v>
      </c>
      <c r="E285" s="15">
        <v>45237</v>
      </c>
      <c r="F285" s="16">
        <v>10033425</v>
      </c>
      <c r="G285" s="17">
        <v>1.9099999999999999E-2</v>
      </c>
      <c r="H285" s="18">
        <v>0.99666863508722092</v>
      </c>
      <c r="I285" s="16">
        <v>10000000</v>
      </c>
    </row>
    <row r="286" spans="2:9" x14ac:dyDescent="0.25">
      <c r="B286" s="13">
        <v>45181</v>
      </c>
      <c r="C286" s="13">
        <v>45181</v>
      </c>
      <c r="D286" s="14">
        <v>90</v>
      </c>
      <c r="E286" s="15">
        <v>45271</v>
      </c>
      <c r="F286" s="16">
        <v>301507.5</v>
      </c>
      <c r="G286" s="17">
        <v>2.01E-2</v>
      </c>
      <c r="H286" s="18">
        <v>0.9950001243750155</v>
      </c>
      <c r="I286" s="16">
        <v>300000</v>
      </c>
    </row>
    <row r="287" spans="2:9" x14ac:dyDescent="0.25">
      <c r="B287" s="13">
        <v>45183</v>
      </c>
      <c r="C287" s="13">
        <v>45183</v>
      </c>
      <c r="D287" s="14">
        <v>60</v>
      </c>
      <c r="E287" s="15">
        <v>45243</v>
      </c>
      <c r="F287" s="16">
        <v>200633333.33000001</v>
      </c>
      <c r="G287" s="17">
        <v>1.9E-2</v>
      </c>
      <c r="H287" s="18">
        <v>0.99684332945672027</v>
      </c>
      <c r="I287" s="16">
        <v>200000000</v>
      </c>
    </row>
    <row r="288" spans="2:9" x14ac:dyDescent="0.25">
      <c r="B288" s="13">
        <v>45184</v>
      </c>
      <c r="C288" s="13">
        <v>45184</v>
      </c>
      <c r="D288" s="14">
        <v>119</v>
      </c>
      <c r="E288" s="15">
        <v>45303</v>
      </c>
      <c r="F288" s="16">
        <v>20140155.559999999</v>
      </c>
      <c r="G288" s="17">
        <v>2.12E-2</v>
      </c>
      <c r="H288" s="18">
        <v>0.99304098942190677</v>
      </c>
      <c r="I288" s="16">
        <v>20000000</v>
      </c>
    </row>
    <row r="289" spans="2:9" x14ac:dyDescent="0.25">
      <c r="B289" s="13">
        <v>45184</v>
      </c>
      <c r="C289" s="13">
        <v>45184</v>
      </c>
      <c r="D289" s="14">
        <v>90</v>
      </c>
      <c r="E289" s="15">
        <v>45274</v>
      </c>
      <c r="F289" s="16">
        <v>30150750</v>
      </c>
      <c r="G289" s="17">
        <v>2.01E-2</v>
      </c>
      <c r="H289" s="18">
        <v>0.9950001243750155</v>
      </c>
      <c r="I289" s="16">
        <v>30000000</v>
      </c>
    </row>
    <row r="290" spans="2:9" x14ac:dyDescent="0.25">
      <c r="B290" s="13">
        <v>45198</v>
      </c>
      <c r="C290" s="13">
        <v>45198</v>
      </c>
      <c r="D290" s="14">
        <v>60</v>
      </c>
      <c r="E290" s="15">
        <v>45258</v>
      </c>
      <c r="F290" s="16">
        <v>20063333.329999998</v>
      </c>
      <c r="G290" s="17">
        <v>1.9E-2</v>
      </c>
      <c r="H290" s="18">
        <v>0.99684332945672027</v>
      </c>
      <c r="I290" s="16">
        <v>20000000</v>
      </c>
    </row>
    <row r="291" spans="2:9" x14ac:dyDescent="0.25">
      <c r="B291" s="13">
        <v>45219</v>
      </c>
      <c r="C291" s="13">
        <v>45219</v>
      </c>
      <c r="D291" s="14">
        <v>119</v>
      </c>
      <c r="E291" s="15">
        <v>45338</v>
      </c>
      <c r="F291" s="16">
        <v>25175194.440000001</v>
      </c>
      <c r="G291" s="17">
        <v>2.12E-2</v>
      </c>
      <c r="H291" s="18">
        <v>0.99304098942190677</v>
      </c>
      <c r="I291" s="16">
        <v>25000000</v>
      </c>
    </row>
    <row r="292" spans="2:9" x14ac:dyDescent="0.25">
      <c r="B292" s="13">
        <v>45224</v>
      </c>
      <c r="C292" s="13">
        <v>45224</v>
      </c>
      <c r="D292" s="14">
        <v>93</v>
      </c>
      <c r="E292" s="15">
        <v>45317</v>
      </c>
      <c r="F292" s="16">
        <v>8041746.6699999999</v>
      </c>
      <c r="G292" s="17">
        <v>2.0199999999999999E-2</v>
      </c>
      <c r="H292" s="18">
        <v>0.99480875630667298</v>
      </c>
      <c r="I292" s="16">
        <v>8000000</v>
      </c>
    </row>
    <row r="293" spans="2:9" x14ac:dyDescent="0.25">
      <c r="B293" s="13">
        <v>45225</v>
      </c>
      <c r="C293" s="13">
        <v>45225</v>
      </c>
      <c r="D293" s="14">
        <v>91</v>
      </c>
      <c r="E293" s="15">
        <v>45316</v>
      </c>
      <c r="F293" s="16">
        <v>30152425</v>
      </c>
      <c r="G293" s="17">
        <v>2.01E-2</v>
      </c>
      <c r="H293" s="18">
        <v>0.9949448510360277</v>
      </c>
      <c r="I293" s="16">
        <v>30000000</v>
      </c>
    </row>
    <row r="294" spans="2:9" x14ac:dyDescent="0.25">
      <c r="B294" s="13">
        <v>45226</v>
      </c>
      <c r="C294" s="13">
        <v>45226</v>
      </c>
      <c r="D294" s="14">
        <v>60</v>
      </c>
      <c r="E294" s="15">
        <v>45286</v>
      </c>
      <c r="F294" s="16">
        <v>30117500</v>
      </c>
      <c r="G294" s="17">
        <v>2.35E-2</v>
      </c>
      <c r="H294" s="18">
        <v>0.99609861376276265</v>
      </c>
      <c r="I294" s="16">
        <v>30000000</v>
      </c>
    </row>
    <row r="295" spans="2:9" x14ac:dyDescent="0.25">
      <c r="B295" s="13">
        <v>45226</v>
      </c>
      <c r="C295" s="13">
        <v>45226</v>
      </c>
      <c r="D295" s="14">
        <v>49</v>
      </c>
      <c r="E295" s="15">
        <v>45275</v>
      </c>
      <c r="F295" s="16">
        <v>5015312.5</v>
      </c>
      <c r="G295" s="17">
        <v>2.2499999999999999E-2</v>
      </c>
      <c r="H295" s="18">
        <v>0.9969468502710449</v>
      </c>
      <c r="I295" s="16">
        <v>5000000</v>
      </c>
    </row>
    <row r="296" spans="2:9" x14ac:dyDescent="0.25">
      <c r="B296" s="13">
        <v>45226</v>
      </c>
      <c r="C296" s="13">
        <v>45226</v>
      </c>
      <c r="D296" s="14">
        <v>49</v>
      </c>
      <c r="E296" s="15">
        <v>45275</v>
      </c>
      <c r="F296" s="16">
        <v>3109493.75</v>
      </c>
      <c r="G296" s="17">
        <v>2.2499999999999999E-2</v>
      </c>
      <c r="H296" s="18">
        <v>0.9969468502710449</v>
      </c>
      <c r="I296" s="16">
        <v>3100000</v>
      </c>
    </row>
    <row r="297" spans="2:9" x14ac:dyDescent="0.25">
      <c r="B297" s="13">
        <v>45230</v>
      </c>
      <c r="C297" s="13">
        <v>45230</v>
      </c>
      <c r="D297" s="14">
        <v>59</v>
      </c>
      <c r="E297" s="15">
        <v>45289</v>
      </c>
      <c r="F297" s="16">
        <v>150577708.33000001</v>
      </c>
      <c r="G297" s="17">
        <v>2.35E-2</v>
      </c>
      <c r="H297" s="18">
        <v>0.99616338739825638</v>
      </c>
      <c r="I297" s="16">
        <v>150000000</v>
      </c>
    </row>
    <row r="298" spans="2:9" x14ac:dyDescent="0.25">
      <c r="B298" s="13">
        <v>45240</v>
      </c>
      <c r="C298" s="13">
        <v>45240</v>
      </c>
      <c r="D298" s="14">
        <v>90</v>
      </c>
      <c r="E298" s="15">
        <v>45330</v>
      </c>
      <c r="F298" s="16">
        <v>10050250</v>
      </c>
      <c r="G298" s="17">
        <v>2.01E-2</v>
      </c>
      <c r="H298" s="18">
        <v>0.9950001243750155</v>
      </c>
      <c r="I298" s="16">
        <v>10000000</v>
      </c>
    </row>
    <row r="299" spans="2:9" x14ac:dyDescent="0.25">
      <c r="B299" s="13">
        <v>45240</v>
      </c>
      <c r="C299" s="13">
        <v>45240</v>
      </c>
      <c r="D299" s="14">
        <v>182</v>
      </c>
      <c r="E299" s="15">
        <v>45422</v>
      </c>
      <c r="F299" s="16">
        <v>9675435.2799999993</v>
      </c>
      <c r="G299" s="17">
        <v>2.3699999999999999E-2</v>
      </c>
      <c r="H299" s="18">
        <v>0.98816019394290755</v>
      </c>
      <c r="I299" s="16">
        <v>9560880</v>
      </c>
    </row>
    <row r="300" spans="2:9" x14ac:dyDescent="0.25">
      <c r="B300" s="13">
        <v>45243</v>
      </c>
      <c r="C300" s="13">
        <v>45243</v>
      </c>
      <c r="D300" s="14">
        <v>60</v>
      </c>
      <c r="E300" s="15">
        <v>45303</v>
      </c>
      <c r="F300" s="16">
        <v>91288166.670000002</v>
      </c>
      <c r="G300" s="17">
        <v>1.9E-2</v>
      </c>
      <c r="H300" s="18">
        <v>0.99684332945672027</v>
      </c>
      <c r="I300" s="16">
        <v>91000000</v>
      </c>
    </row>
    <row r="301" spans="2:9" x14ac:dyDescent="0.25">
      <c r="B301" s="13">
        <v>45243</v>
      </c>
      <c r="C301" s="13">
        <v>45243</v>
      </c>
      <c r="D301" s="14">
        <v>60</v>
      </c>
      <c r="E301" s="15">
        <v>45303</v>
      </c>
      <c r="F301" s="16">
        <v>100316666.67</v>
      </c>
      <c r="G301" s="17">
        <v>1.9E-2</v>
      </c>
      <c r="H301" s="18">
        <v>0.99684332945672027</v>
      </c>
      <c r="I301" s="16">
        <v>100000000</v>
      </c>
    </row>
    <row r="302" spans="2:9" x14ac:dyDescent="0.25">
      <c r="B302" s="13">
        <v>45251</v>
      </c>
      <c r="C302" s="13">
        <v>45251</v>
      </c>
      <c r="D302" s="14">
        <v>90</v>
      </c>
      <c r="E302" s="15">
        <v>45341</v>
      </c>
      <c r="F302" s="16">
        <v>12060300</v>
      </c>
      <c r="G302" s="17">
        <v>2.01E-2</v>
      </c>
      <c r="H302" s="18">
        <v>0.9950001243750155</v>
      </c>
      <c r="I302" s="16">
        <v>12000000</v>
      </c>
    </row>
    <row r="303" spans="2:9" x14ac:dyDescent="0.25">
      <c r="B303" s="13">
        <v>45251</v>
      </c>
      <c r="C303" s="13">
        <v>45251</v>
      </c>
      <c r="D303" s="14">
        <v>90</v>
      </c>
      <c r="E303" s="15">
        <v>45341</v>
      </c>
      <c r="F303" s="16">
        <v>8040200</v>
      </c>
      <c r="G303" s="17">
        <v>2.01E-2</v>
      </c>
      <c r="H303" s="18">
        <v>0.9950001243750155</v>
      </c>
      <c r="I303" s="16">
        <v>8000000</v>
      </c>
    </row>
    <row r="304" spans="2:9" x14ac:dyDescent="0.25">
      <c r="B304" s="13">
        <v>45253</v>
      </c>
      <c r="C304" s="13">
        <v>45253</v>
      </c>
      <c r="D304" s="14">
        <v>189</v>
      </c>
      <c r="E304" s="15">
        <v>45442</v>
      </c>
      <c r="F304" s="16">
        <v>122905750</v>
      </c>
      <c r="G304" s="17">
        <v>0.03</v>
      </c>
      <c r="H304" s="18">
        <v>0.98449421609648047</v>
      </c>
      <c r="I304" s="16">
        <v>121000000</v>
      </c>
    </row>
    <row r="305" spans="2:9" x14ac:dyDescent="0.25">
      <c r="B305" s="13">
        <v>45253</v>
      </c>
      <c r="C305" s="13">
        <v>45253</v>
      </c>
      <c r="D305" s="14">
        <v>182</v>
      </c>
      <c r="E305" s="15">
        <v>45435</v>
      </c>
      <c r="F305" s="16">
        <v>50758333.329999998</v>
      </c>
      <c r="G305" s="17">
        <v>0.03</v>
      </c>
      <c r="H305" s="18">
        <v>0.98505992447873902</v>
      </c>
      <c r="I305" s="16">
        <v>50000000</v>
      </c>
    </row>
    <row r="306" spans="2:9" x14ac:dyDescent="0.25">
      <c r="B306" s="13">
        <v>45257</v>
      </c>
      <c r="C306" s="13">
        <v>45257</v>
      </c>
      <c r="D306" s="14">
        <v>91</v>
      </c>
      <c r="E306" s="15">
        <v>45348</v>
      </c>
      <c r="F306" s="16">
        <v>8040646.6699999999</v>
      </c>
      <c r="G306" s="17">
        <v>2.01E-2</v>
      </c>
      <c r="H306" s="18">
        <v>0.9949448510360277</v>
      </c>
      <c r="I306" s="16">
        <v>8000000</v>
      </c>
    </row>
    <row r="307" spans="2:9" x14ac:dyDescent="0.25">
      <c r="B307" s="13">
        <v>45257</v>
      </c>
      <c r="C307" s="13">
        <v>45257</v>
      </c>
      <c r="D307" s="14">
        <v>91</v>
      </c>
      <c r="E307" s="15">
        <v>45348</v>
      </c>
      <c r="F307" s="16">
        <v>12060970</v>
      </c>
      <c r="G307" s="17">
        <v>2.01E-2</v>
      </c>
      <c r="H307" s="18">
        <v>0.9949448510360277</v>
      </c>
      <c r="I307" s="16">
        <v>12000000</v>
      </c>
    </row>
    <row r="308" spans="2:9" x14ac:dyDescent="0.25">
      <c r="B308" s="13">
        <v>45258</v>
      </c>
      <c r="C308" s="13">
        <v>45258</v>
      </c>
      <c r="D308" s="14">
        <v>59</v>
      </c>
      <c r="E308" s="15">
        <v>45317</v>
      </c>
      <c r="F308" s="16">
        <v>20077027.780000001</v>
      </c>
      <c r="G308" s="17">
        <v>2.35E-2</v>
      </c>
      <c r="H308" s="18">
        <v>0.99616338739825638</v>
      </c>
      <c r="I308" s="16">
        <v>20000000</v>
      </c>
    </row>
    <row r="309" spans="2:9" x14ac:dyDescent="0.25">
      <c r="B309" s="13">
        <v>45261</v>
      </c>
      <c r="C309" s="13">
        <v>45261</v>
      </c>
      <c r="D309" s="14">
        <v>188</v>
      </c>
      <c r="E309" s="15">
        <v>45449</v>
      </c>
      <c r="F309" s="16">
        <v>50783333.329999998</v>
      </c>
      <c r="G309" s="17">
        <v>0.03</v>
      </c>
      <c r="H309" s="18">
        <v>0.98457499179520835</v>
      </c>
      <c r="I309" s="16">
        <v>50000000</v>
      </c>
    </row>
    <row r="310" spans="2:9" x14ac:dyDescent="0.25">
      <c r="B310" s="13">
        <v>45261</v>
      </c>
      <c r="C310" s="13">
        <v>45261</v>
      </c>
      <c r="D310" s="14">
        <v>202</v>
      </c>
      <c r="E310" s="15">
        <v>45463</v>
      </c>
      <c r="F310" s="16">
        <v>66094166.670000002</v>
      </c>
      <c r="G310" s="17">
        <v>0.03</v>
      </c>
      <c r="H310" s="18">
        <v>0.98344533683002799</v>
      </c>
      <c r="I310" s="16">
        <v>65000000</v>
      </c>
    </row>
    <row r="311" spans="2:9" x14ac:dyDescent="0.25">
      <c r="B311" s="13">
        <v>45261</v>
      </c>
      <c r="C311" s="13">
        <v>45261</v>
      </c>
      <c r="D311" s="14">
        <v>195</v>
      </c>
      <c r="E311" s="15">
        <v>45456</v>
      </c>
      <c r="F311" s="16">
        <v>71137500</v>
      </c>
      <c r="G311" s="17">
        <v>0.03</v>
      </c>
      <c r="H311" s="18">
        <v>0.98400984009840087</v>
      </c>
      <c r="I311" s="16">
        <v>70000000</v>
      </c>
    </row>
    <row r="312" spans="2:9" x14ac:dyDescent="0.25">
      <c r="B312" s="13">
        <v>45261</v>
      </c>
      <c r="C312" s="13">
        <v>45261</v>
      </c>
      <c r="D312" s="14">
        <v>188</v>
      </c>
      <c r="E312" s="15">
        <v>45449</v>
      </c>
      <c r="F312" s="16">
        <v>15235000</v>
      </c>
      <c r="G312" s="17">
        <v>0.03</v>
      </c>
      <c r="H312" s="18">
        <v>0.98457499179520835</v>
      </c>
      <c r="I312" s="16">
        <v>15000000</v>
      </c>
    </row>
    <row r="313" spans="2:9" x14ac:dyDescent="0.25">
      <c r="B313" s="13">
        <v>45261</v>
      </c>
      <c r="C313" s="13">
        <v>45261</v>
      </c>
      <c r="D313" s="14">
        <v>91</v>
      </c>
      <c r="E313" s="15">
        <v>45352</v>
      </c>
      <c r="F313" s="16">
        <v>10050808.33</v>
      </c>
      <c r="G313" s="17">
        <v>2.01E-2</v>
      </c>
      <c r="H313" s="18">
        <v>0.9949448510360277</v>
      </c>
      <c r="I313" s="16">
        <v>10000000</v>
      </c>
    </row>
    <row r="314" spans="2:9" x14ac:dyDescent="0.25">
      <c r="B314" s="13">
        <v>45267</v>
      </c>
      <c r="C314" s="13">
        <v>45267</v>
      </c>
      <c r="D314" s="14">
        <v>189</v>
      </c>
      <c r="E314" s="15">
        <v>45456</v>
      </c>
      <c r="F314" s="16">
        <v>50787500</v>
      </c>
      <c r="G314" s="17">
        <v>0.03</v>
      </c>
      <c r="H314" s="18">
        <v>0.98449421609648047</v>
      </c>
      <c r="I314" s="16">
        <v>50000000</v>
      </c>
    </row>
    <row r="315" spans="2:9" x14ac:dyDescent="0.25">
      <c r="B315" s="13">
        <v>45267</v>
      </c>
      <c r="C315" s="13">
        <v>45267</v>
      </c>
      <c r="D315" s="14">
        <v>189</v>
      </c>
      <c r="E315" s="15">
        <v>45456</v>
      </c>
      <c r="F315" s="16">
        <v>26917375</v>
      </c>
      <c r="G315" s="17">
        <v>0.03</v>
      </c>
      <c r="H315" s="18">
        <v>0.98449421609648047</v>
      </c>
      <c r="I315" s="16">
        <v>26500000</v>
      </c>
    </row>
    <row r="316" spans="2:9" x14ac:dyDescent="0.25">
      <c r="B316" s="13">
        <v>45267</v>
      </c>
      <c r="C316" s="13">
        <v>45267</v>
      </c>
      <c r="D316" s="14">
        <v>196</v>
      </c>
      <c r="E316" s="15">
        <v>45463</v>
      </c>
      <c r="F316" s="16">
        <v>73684166.670000002</v>
      </c>
      <c r="G316" s="17">
        <v>0.03</v>
      </c>
      <c r="H316" s="18">
        <v>0.98392915710068873</v>
      </c>
      <c r="I316" s="16">
        <v>72500000</v>
      </c>
    </row>
    <row r="317" spans="2:9" x14ac:dyDescent="0.25">
      <c r="B317" s="13">
        <v>45271</v>
      </c>
      <c r="C317" s="13">
        <v>45271</v>
      </c>
      <c r="D317" s="14">
        <v>91</v>
      </c>
      <c r="E317" s="15">
        <v>45362</v>
      </c>
      <c r="F317" s="16">
        <v>301524.25</v>
      </c>
      <c r="G317" s="17">
        <v>2.01E-2</v>
      </c>
      <c r="H317" s="18">
        <v>0.9949448510360277</v>
      </c>
      <c r="I317" s="16">
        <v>300000</v>
      </c>
    </row>
    <row r="318" spans="2:9" x14ac:dyDescent="0.25">
      <c r="B318" s="13">
        <v>45274</v>
      </c>
      <c r="C318" s="13">
        <v>45274</v>
      </c>
      <c r="D318" s="14">
        <v>91</v>
      </c>
      <c r="E318" s="15">
        <v>45365</v>
      </c>
      <c r="F318" s="16">
        <v>15076212.5</v>
      </c>
      <c r="G318" s="17">
        <v>2.01E-2</v>
      </c>
      <c r="H318" s="18">
        <v>0.9949448510360277</v>
      </c>
      <c r="I318" s="16">
        <v>15000000</v>
      </c>
    </row>
    <row r="319" spans="2:9" x14ac:dyDescent="0.25">
      <c r="B319" s="13">
        <v>45274</v>
      </c>
      <c r="C319" s="13">
        <v>45274</v>
      </c>
      <c r="D319" s="14">
        <v>70</v>
      </c>
      <c r="E319" s="15">
        <v>45344</v>
      </c>
      <c r="F319" s="16">
        <v>15056583.33</v>
      </c>
      <c r="G319" s="17">
        <v>1.9400000000000001E-2</v>
      </c>
      <c r="H319" s="18">
        <v>0.99624195396255233</v>
      </c>
      <c r="I319" s="16">
        <v>15000000</v>
      </c>
    </row>
    <row r="320" spans="2:9" x14ac:dyDescent="0.25">
      <c r="B320" s="13">
        <v>45274</v>
      </c>
      <c r="C320" s="13">
        <v>45274</v>
      </c>
      <c r="D320" s="14">
        <v>196</v>
      </c>
      <c r="E320" s="15">
        <v>45470</v>
      </c>
      <c r="F320" s="16">
        <v>25408333.329999998</v>
      </c>
      <c r="G320" s="17">
        <v>0.03</v>
      </c>
      <c r="H320" s="18">
        <v>0.98392915710068873</v>
      </c>
      <c r="I320" s="16">
        <v>25000000</v>
      </c>
    </row>
    <row r="321" spans="2:9" x14ac:dyDescent="0.25">
      <c r="B321" s="13">
        <v>45274</v>
      </c>
      <c r="C321" s="13">
        <v>45274</v>
      </c>
      <c r="D321" s="14">
        <v>189</v>
      </c>
      <c r="E321" s="15">
        <v>45463</v>
      </c>
      <c r="F321" s="16">
        <v>25393750</v>
      </c>
      <c r="G321" s="17">
        <v>0.03</v>
      </c>
      <c r="H321" s="18">
        <v>0.98449421609648047</v>
      </c>
      <c r="I321" s="16">
        <v>25000000</v>
      </c>
    </row>
    <row r="322" spans="2:9" x14ac:dyDescent="0.25">
      <c r="B322" s="13">
        <v>45275</v>
      </c>
      <c r="C322" s="13">
        <v>45275</v>
      </c>
      <c r="D322" s="14">
        <v>49</v>
      </c>
      <c r="E322" s="15">
        <v>45324</v>
      </c>
      <c r="F322" s="16">
        <v>5015312.5</v>
      </c>
      <c r="G322" s="17">
        <v>2.2499999999999999E-2</v>
      </c>
      <c r="H322" s="18">
        <v>0.9969468502710449</v>
      </c>
      <c r="I322" s="16">
        <v>5000000</v>
      </c>
    </row>
    <row r="323" spans="2:9" x14ac:dyDescent="0.25">
      <c r="B323" s="13">
        <v>45275</v>
      </c>
      <c r="C323" s="13">
        <v>45275</v>
      </c>
      <c r="D323" s="14">
        <v>49</v>
      </c>
      <c r="E323" s="15">
        <v>45324</v>
      </c>
      <c r="F323" s="16">
        <v>3109493.75</v>
      </c>
      <c r="G323" s="17">
        <v>2.2499999999999999E-2</v>
      </c>
      <c r="H323" s="18">
        <v>0.9969468502710449</v>
      </c>
      <c r="I323" s="16">
        <v>3100000</v>
      </c>
    </row>
    <row r="324" spans="2:9" x14ac:dyDescent="0.25">
      <c r="B324" s="13">
        <v>45275</v>
      </c>
      <c r="C324" s="13">
        <v>45275</v>
      </c>
      <c r="D324" s="14">
        <v>91</v>
      </c>
      <c r="E324" s="15">
        <v>45366</v>
      </c>
      <c r="F324" s="16">
        <v>10050808.33</v>
      </c>
      <c r="G324" s="17">
        <v>2.01E-2</v>
      </c>
      <c r="H324" s="18">
        <v>0.9949448510360277</v>
      </c>
      <c r="I324" s="16">
        <v>10000000</v>
      </c>
    </row>
    <row r="325" spans="2:9" x14ac:dyDescent="0.25">
      <c r="B325" s="13">
        <v>45275</v>
      </c>
      <c r="C325" s="13">
        <v>45275</v>
      </c>
      <c r="D325" s="14">
        <v>63</v>
      </c>
      <c r="E325" s="15">
        <v>45338</v>
      </c>
      <c r="F325" s="16">
        <v>10033425</v>
      </c>
      <c r="G325" s="17">
        <v>1.9099999999999999E-2</v>
      </c>
      <c r="H325" s="18">
        <v>0.99666863508722092</v>
      </c>
      <c r="I325" s="16">
        <v>10000000</v>
      </c>
    </row>
    <row r="326" spans="2:9" x14ac:dyDescent="0.25">
      <c r="B326" s="13">
        <v>45275</v>
      </c>
      <c r="C326" s="13">
        <v>45275</v>
      </c>
      <c r="D326" s="14">
        <v>60</v>
      </c>
      <c r="E326" s="15">
        <v>45335</v>
      </c>
      <c r="F326" s="16">
        <v>40136666.670000002</v>
      </c>
      <c r="G326" s="17">
        <v>2.0500000000000001E-2</v>
      </c>
      <c r="H326" s="18">
        <v>0.99659496719541574</v>
      </c>
      <c r="I326" s="16">
        <v>40000000</v>
      </c>
    </row>
    <row r="327" spans="2:9" x14ac:dyDescent="0.25">
      <c r="B327" s="13">
        <v>45278</v>
      </c>
      <c r="C327" s="13">
        <v>45278</v>
      </c>
      <c r="D327" s="14">
        <v>46</v>
      </c>
      <c r="E327" s="15">
        <v>45324</v>
      </c>
      <c r="F327" s="16">
        <v>5014375</v>
      </c>
      <c r="G327" s="17">
        <v>2.2499999999999999E-2</v>
      </c>
      <c r="H327" s="18">
        <v>0.99713324192945285</v>
      </c>
      <c r="I327" s="16">
        <v>5000000</v>
      </c>
    </row>
    <row r="328" spans="2:9" x14ac:dyDescent="0.25">
      <c r="B328" s="13">
        <v>45281</v>
      </c>
      <c r="C328" s="13">
        <v>45281</v>
      </c>
      <c r="D328" s="14">
        <v>189</v>
      </c>
      <c r="E328" s="15">
        <v>45470</v>
      </c>
      <c r="F328" s="16">
        <v>50787500</v>
      </c>
      <c r="G328" s="17">
        <v>0.03</v>
      </c>
      <c r="H328" s="18">
        <v>0.98449421609648047</v>
      </c>
      <c r="I328" s="16">
        <v>50000000</v>
      </c>
    </row>
    <row r="329" spans="2:9" x14ac:dyDescent="0.25">
      <c r="B329" s="13">
        <v>45281</v>
      </c>
      <c r="C329" s="13">
        <v>45281</v>
      </c>
      <c r="D329" s="14">
        <v>196</v>
      </c>
      <c r="E329" s="15">
        <v>45477</v>
      </c>
      <c r="F329" s="16">
        <v>46751333.329999998</v>
      </c>
      <c r="G329" s="17">
        <v>0.03</v>
      </c>
      <c r="H329" s="18">
        <v>0.98392915710068873</v>
      </c>
      <c r="I329" s="16">
        <v>46000000</v>
      </c>
    </row>
    <row r="330" spans="2:9" x14ac:dyDescent="0.25">
      <c r="B330" s="13">
        <v>45289</v>
      </c>
      <c r="C330" s="13">
        <v>45289</v>
      </c>
      <c r="D330" s="14">
        <v>90</v>
      </c>
      <c r="E330" s="15">
        <v>45379</v>
      </c>
      <c r="F330" s="16">
        <v>12076800</v>
      </c>
      <c r="G330" s="17">
        <v>2.5600000000000001E-2</v>
      </c>
      <c r="H330" s="18">
        <v>0.99364069952305245</v>
      </c>
      <c r="I330" s="16">
        <v>12000000</v>
      </c>
    </row>
    <row r="331" spans="2:9" x14ac:dyDescent="0.25">
      <c r="B331" s="13">
        <v>45289</v>
      </c>
      <c r="C331" s="13">
        <v>45289</v>
      </c>
      <c r="D331" s="14">
        <v>90</v>
      </c>
      <c r="E331" s="15">
        <v>45379</v>
      </c>
      <c r="F331" s="16">
        <v>15096000</v>
      </c>
      <c r="G331" s="17">
        <v>2.5600000000000001E-2</v>
      </c>
      <c r="H331" s="18">
        <v>0.99364069952305245</v>
      </c>
      <c r="I331" s="16">
        <v>15000000</v>
      </c>
    </row>
    <row r="332" spans="2:9" x14ac:dyDescent="0.25">
      <c r="B332" s="13">
        <v>45289</v>
      </c>
      <c r="C332" s="13">
        <v>45289</v>
      </c>
      <c r="D332" s="14">
        <v>90</v>
      </c>
      <c r="E332" s="15">
        <v>45379</v>
      </c>
      <c r="F332" s="16">
        <v>8051200</v>
      </c>
      <c r="G332" s="17">
        <v>2.5600000000000001E-2</v>
      </c>
      <c r="H332" s="18">
        <v>0.99364069952305245</v>
      </c>
      <c r="I332" s="16">
        <v>8000000</v>
      </c>
    </row>
    <row r="333" spans="2:9" x14ac:dyDescent="0.25">
      <c r="B333" s="13">
        <v>45303</v>
      </c>
      <c r="C333" s="13">
        <v>45303</v>
      </c>
      <c r="D333" s="14">
        <v>91</v>
      </c>
      <c r="E333" s="15">
        <v>45394</v>
      </c>
      <c r="F333" s="16">
        <v>100647111.11</v>
      </c>
      <c r="G333" s="17">
        <v>2.5600000000000001E-2</v>
      </c>
      <c r="H333" s="18">
        <v>0.99357049493058258</v>
      </c>
      <c r="I333" s="16">
        <v>100000000</v>
      </c>
    </row>
    <row r="334" spans="2:9" x14ac:dyDescent="0.25">
      <c r="B334" s="13">
        <v>45303</v>
      </c>
      <c r="C334" s="13">
        <v>45303</v>
      </c>
      <c r="D334" s="14">
        <v>91</v>
      </c>
      <c r="E334" s="15">
        <v>45394</v>
      </c>
      <c r="F334" s="16">
        <v>10064711.109999999</v>
      </c>
      <c r="G334" s="17">
        <v>2.5600000000000001E-2</v>
      </c>
      <c r="H334" s="18">
        <v>0.99357049493058258</v>
      </c>
      <c r="I334" s="16">
        <v>10000000</v>
      </c>
    </row>
    <row r="335" spans="2:9" x14ac:dyDescent="0.25">
      <c r="B335" s="13">
        <v>45303</v>
      </c>
      <c r="C335" s="13">
        <v>45303</v>
      </c>
      <c r="D335" s="14">
        <v>119</v>
      </c>
      <c r="E335" s="15">
        <v>45422</v>
      </c>
      <c r="F335" s="16">
        <v>10088258.33</v>
      </c>
      <c r="G335" s="17">
        <v>2.6700000000000002E-2</v>
      </c>
      <c r="H335" s="18">
        <v>0.99125138052405815</v>
      </c>
      <c r="I335" s="16">
        <v>10000000</v>
      </c>
    </row>
    <row r="336" spans="2:9" x14ac:dyDescent="0.25">
      <c r="B336" s="13">
        <v>45303</v>
      </c>
      <c r="C336" s="13">
        <v>45303</v>
      </c>
      <c r="D336" s="14">
        <v>91</v>
      </c>
      <c r="E336" s="15">
        <v>45394</v>
      </c>
      <c r="F336" s="16">
        <v>65420622.219999999</v>
      </c>
      <c r="G336" s="17">
        <v>2.5600000000000001E-2</v>
      </c>
      <c r="H336" s="18">
        <v>0.99357049493058258</v>
      </c>
      <c r="I336" s="16">
        <v>65000000</v>
      </c>
    </row>
    <row r="337" spans="2:9" x14ac:dyDescent="0.25">
      <c r="B337" s="13">
        <v>45316</v>
      </c>
      <c r="C337" s="13">
        <v>45316</v>
      </c>
      <c r="D337" s="14">
        <v>91</v>
      </c>
      <c r="E337" s="15">
        <v>45407</v>
      </c>
      <c r="F337" s="16">
        <v>15097066.67</v>
      </c>
      <c r="G337" s="17">
        <v>2.5600000000000001E-2</v>
      </c>
      <c r="H337" s="18">
        <v>0.99357049493058258</v>
      </c>
      <c r="I337" s="16">
        <v>15000000</v>
      </c>
    </row>
    <row r="338" spans="2:9" x14ac:dyDescent="0.25">
      <c r="B338" s="13">
        <v>45316</v>
      </c>
      <c r="C338" s="13">
        <v>45316</v>
      </c>
      <c r="D338" s="14">
        <v>119</v>
      </c>
      <c r="E338" s="15">
        <v>45435</v>
      </c>
      <c r="F338" s="16">
        <v>15132387.5</v>
      </c>
      <c r="G338" s="17">
        <v>2.6700000000000002E-2</v>
      </c>
      <c r="H338" s="18">
        <v>0.99125138052405815</v>
      </c>
      <c r="I338" s="16">
        <v>15000000</v>
      </c>
    </row>
    <row r="339" spans="2:9" x14ac:dyDescent="0.25">
      <c r="B339" s="13">
        <v>45317</v>
      </c>
      <c r="C339" s="13">
        <v>45317</v>
      </c>
      <c r="D339" s="14">
        <v>90</v>
      </c>
      <c r="E339" s="15">
        <v>45407</v>
      </c>
      <c r="F339" s="16">
        <v>8051200</v>
      </c>
      <c r="G339" s="17">
        <v>2.5600000000000001E-2</v>
      </c>
      <c r="H339" s="18">
        <v>0.99364069952305245</v>
      </c>
      <c r="I339" s="16">
        <v>8000000</v>
      </c>
    </row>
    <row r="340" spans="2:9" x14ac:dyDescent="0.25">
      <c r="B340" s="13">
        <v>45317</v>
      </c>
      <c r="C340" s="13">
        <v>45317</v>
      </c>
      <c r="D340" s="14">
        <v>90</v>
      </c>
      <c r="E340" s="15">
        <v>45407</v>
      </c>
      <c r="F340" s="16">
        <v>7669626.5499999998</v>
      </c>
      <c r="G340" s="17">
        <v>2.5600000000000001E-2</v>
      </c>
      <c r="H340" s="18">
        <v>0.99364069952305245</v>
      </c>
      <c r="I340" s="16">
        <v>7620853.0899999999</v>
      </c>
    </row>
    <row r="341" spans="2:9" x14ac:dyDescent="0.25">
      <c r="B341" s="13">
        <v>45324</v>
      </c>
      <c r="C341" s="13">
        <v>45324</v>
      </c>
      <c r="D341" s="14">
        <v>90</v>
      </c>
      <c r="E341" s="15">
        <v>45414</v>
      </c>
      <c r="F341" s="16">
        <v>5032000</v>
      </c>
      <c r="G341" s="17">
        <v>2.5600000000000001E-2</v>
      </c>
      <c r="H341" s="18">
        <v>0.99364069952305245</v>
      </c>
      <c r="I341" s="16">
        <v>5000000</v>
      </c>
    </row>
    <row r="342" spans="2:9" x14ac:dyDescent="0.25">
      <c r="B342" s="13">
        <v>45324</v>
      </c>
      <c r="C342" s="13">
        <v>45324</v>
      </c>
      <c r="D342" s="14">
        <v>90</v>
      </c>
      <c r="E342" s="15">
        <v>45414</v>
      </c>
      <c r="F342" s="16">
        <v>3119840</v>
      </c>
      <c r="G342" s="17">
        <v>2.5600000000000001E-2</v>
      </c>
      <c r="H342" s="18">
        <v>0.99364069952305245</v>
      </c>
      <c r="I342" s="16">
        <v>3100000</v>
      </c>
    </row>
    <row r="343" spans="2:9" x14ac:dyDescent="0.25">
      <c r="B343" s="13">
        <v>45324</v>
      </c>
      <c r="C343" s="13">
        <v>45324</v>
      </c>
      <c r="D343" s="14">
        <v>90</v>
      </c>
      <c r="E343" s="15">
        <v>45414</v>
      </c>
      <c r="F343" s="16">
        <v>5032000</v>
      </c>
      <c r="G343" s="17">
        <v>2.5600000000000001E-2</v>
      </c>
      <c r="H343" s="18">
        <v>0.99364069952305245</v>
      </c>
      <c r="I343" s="16">
        <v>5000000</v>
      </c>
    </row>
    <row r="344" spans="2:9" x14ac:dyDescent="0.25">
      <c r="B344" s="13">
        <v>45330</v>
      </c>
      <c r="C344" s="13">
        <v>45330</v>
      </c>
      <c r="D344" s="14">
        <v>182</v>
      </c>
      <c r="E344" s="15">
        <v>45512</v>
      </c>
      <c r="F344" s="16">
        <v>10151666.67</v>
      </c>
      <c r="G344" s="17">
        <v>0.03</v>
      </c>
      <c r="H344" s="18">
        <v>0.98505992447873902</v>
      </c>
      <c r="I344" s="16">
        <v>10000000</v>
      </c>
    </row>
    <row r="345" spans="2:9" x14ac:dyDescent="0.25">
      <c r="B345" s="13">
        <v>45330</v>
      </c>
      <c r="C345" s="13">
        <v>45330</v>
      </c>
      <c r="D345" s="14">
        <v>90</v>
      </c>
      <c r="E345" s="15">
        <v>45512</v>
      </c>
      <c r="F345" s="16">
        <v>10064000</v>
      </c>
      <c r="G345" s="17">
        <v>2.5600000000000001E-2</v>
      </c>
      <c r="H345" s="18">
        <v>0.99364069952305245</v>
      </c>
      <c r="I345" s="16">
        <v>10000000</v>
      </c>
    </row>
    <row r="346" spans="2:9" x14ac:dyDescent="0.25">
      <c r="B346" s="13">
        <v>45331</v>
      </c>
      <c r="C346" s="13">
        <v>45331</v>
      </c>
      <c r="D346" s="14">
        <v>91</v>
      </c>
      <c r="E346" s="15">
        <v>45391</v>
      </c>
      <c r="F346" s="16">
        <v>50323555.560000002</v>
      </c>
      <c r="G346" s="17">
        <v>2.5600000000000001E-2</v>
      </c>
      <c r="H346" s="18">
        <v>0.99357049493058258</v>
      </c>
      <c r="I346" s="16">
        <v>50000000</v>
      </c>
    </row>
    <row r="347" spans="2:9" x14ac:dyDescent="0.25">
      <c r="B347" s="13">
        <v>45331</v>
      </c>
      <c r="C347" s="13">
        <v>45331</v>
      </c>
      <c r="D347" s="14">
        <v>60</v>
      </c>
      <c r="E347" s="15">
        <v>45391</v>
      </c>
      <c r="F347" s="16">
        <v>10040833.33</v>
      </c>
      <c r="G347" s="17">
        <v>2.4500000000000001E-2</v>
      </c>
      <c r="H347" s="18">
        <v>0.99593327247074437</v>
      </c>
      <c r="I347" s="16">
        <v>10000000</v>
      </c>
    </row>
    <row r="348" spans="2:9" x14ac:dyDescent="0.25">
      <c r="B348" s="13">
        <v>45331</v>
      </c>
      <c r="C348" s="13">
        <v>45331</v>
      </c>
      <c r="D348" s="14">
        <v>60</v>
      </c>
      <c r="E348" s="15">
        <v>45391</v>
      </c>
      <c r="F348" s="16">
        <v>10040833.33</v>
      </c>
      <c r="G348" s="17">
        <v>2.4500000000000001E-2</v>
      </c>
      <c r="H348" s="18">
        <v>0.99593327247074437</v>
      </c>
      <c r="I348" s="16">
        <v>10000000</v>
      </c>
    </row>
    <row r="349" spans="2:9" x14ac:dyDescent="0.25">
      <c r="B349" s="13">
        <v>45338</v>
      </c>
      <c r="C349" s="13">
        <v>45338</v>
      </c>
      <c r="D349" s="14">
        <v>150</v>
      </c>
      <c r="E349" s="15">
        <v>45488</v>
      </c>
      <c r="F349" s="16">
        <v>10134166.67</v>
      </c>
      <c r="G349" s="17">
        <v>3.2199999999999999E-2</v>
      </c>
      <c r="H349" s="18">
        <v>0.9867609571581285</v>
      </c>
      <c r="I349" s="16">
        <v>10000000</v>
      </c>
    </row>
    <row r="350" spans="2:9" x14ac:dyDescent="0.25">
      <c r="B350" s="13">
        <v>45338</v>
      </c>
      <c r="C350" s="13">
        <v>45338</v>
      </c>
      <c r="D350" s="14">
        <v>185</v>
      </c>
      <c r="E350" s="15">
        <v>45523</v>
      </c>
      <c r="F350" s="16">
        <v>15262083.33</v>
      </c>
      <c r="G350" s="17">
        <v>3.4000000000000002E-2</v>
      </c>
      <c r="H350" s="18">
        <v>0.98282781402713704</v>
      </c>
      <c r="I350" s="16">
        <v>15000000</v>
      </c>
    </row>
    <row r="351" spans="2:9" x14ac:dyDescent="0.25">
      <c r="B351" s="13">
        <v>45338</v>
      </c>
      <c r="C351" s="13">
        <v>45338</v>
      </c>
      <c r="D351" s="14">
        <v>174</v>
      </c>
      <c r="E351" s="15">
        <v>45512</v>
      </c>
      <c r="F351" s="16">
        <v>10137266.67</v>
      </c>
      <c r="G351" s="17">
        <v>2.8400000000000002E-2</v>
      </c>
      <c r="H351" s="18">
        <v>0.98645920333554737</v>
      </c>
      <c r="I351" s="16">
        <v>10000000</v>
      </c>
    </row>
    <row r="352" spans="2:9" x14ac:dyDescent="0.25">
      <c r="B352" s="13">
        <v>45341</v>
      </c>
      <c r="C352" s="13">
        <v>45341</v>
      </c>
      <c r="D352" s="14">
        <v>88</v>
      </c>
      <c r="E352" s="15">
        <v>45429</v>
      </c>
      <c r="F352" s="16">
        <v>8056711.1100000003</v>
      </c>
      <c r="G352" s="17">
        <v>2.9000000000000001E-2</v>
      </c>
      <c r="H352" s="18">
        <v>0.99296100973101786</v>
      </c>
      <c r="I352" s="16">
        <v>8000000</v>
      </c>
    </row>
    <row r="353" spans="2:9" x14ac:dyDescent="0.25">
      <c r="B353" s="13">
        <v>45341</v>
      </c>
      <c r="C353" s="13">
        <v>45341</v>
      </c>
      <c r="D353" s="14">
        <v>120</v>
      </c>
      <c r="E353" s="15">
        <v>45461</v>
      </c>
      <c r="F353" s="16">
        <v>12121200</v>
      </c>
      <c r="G353" s="17">
        <v>3.0300000000000001E-2</v>
      </c>
      <c r="H353" s="18">
        <v>0.99000099000098996</v>
      </c>
      <c r="I353" s="16">
        <v>12000000</v>
      </c>
    </row>
    <row r="354" spans="2:9" x14ac:dyDescent="0.25">
      <c r="B354" s="13">
        <v>45344</v>
      </c>
      <c r="C354" s="13">
        <v>45344</v>
      </c>
      <c r="D354" s="14">
        <v>90</v>
      </c>
      <c r="E354" s="15">
        <v>45434</v>
      </c>
      <c r="F354" s="16">
        <v>15108750</v>
      </c>
      <c r="G354" s="17">
        <v>2.9000000000000001E-2</v>
      </c>
      <c r="H354" s="18">
        <v>0.99280218416480515</v>
      </c>
      <c r="I354" s="16">
        <v>15000000</v>
      </c>
    </row>
    <row r="355" spans="2:9" x14ac:dyDescent="0.25">
      <c r="B355" s="13">
        <v>45344</v>
      </c>
      <c r="C355" s="13">
        <v>45344</v>
      </c>
      <c r="D355" s="14">
        <v>63</v>
      </c>
      <c r="E355" s="15">
        <v>45407</v>
      </c>
      <c r="F355" s="16">
        <v>10046375</v>
      </c>
      <c r="G355" s="17">
        <v>2.6499999999999999E-2</v>
      </c>
      <c r="H355" s="18">
        <v>0.99538390713068137</v>
      </c>
      <c r="I355" s="16">
        <v>10000000</v>
      </c>
    </row>
    <row r="356" spans="2:9" x14ac:dyDescent="0.25">
      <c r="B356" s="13">
        <v>45348</v>
      </c>
      <c r="C356" s="13">
        <v>45348</v>
      </c>
      <c r="D356" s="14">
        <v>357</v>
      </c>
      <c r="E356" s="15">
        <v>45705</v>
      </c>
      <c r="F356" s="16">
        <v>60000000</v>
      </c>
      <c r="G356" s="17">
        <v>3.9E-2</v>
      </c>
      <c r="H356" s="18">
        <v>0.96276506125592698</v>
      </c>
      <c r="I356" s="16">
        <v>57765903.68</v>
      </c>
    </row>
    <row r="357" spans="2:9" x14ac:dyDescent="0.25">
      <c r="B357" s="13">
        <v>45348</v>
      </c>
      <c r="C357" s="13">
        <v>45348</v>
      </c>
      <c r="D357" s="14">
        <v>150</v>
      </c>
      <c r="E357" s="15">
        <v>45498</v>
      </c>
      <c r="F357" s="16">
        <v>12161000</v>
      </c>
      <c r="G357" s="17">
        <v>3.2199999999999999E-2</v>
      </c>
      <c r="H357" s="18">
        <v>0.9867609571581285</v>
      </c>
      <c r="I357" s="16">
        <v>12000000</v>
      </c>
    </row>
    <row r="358" spans="2:9" x14ac:dyDescent="0.25">
      <c r="B358" s="13">
        <v>45348</v>
      </c>
      <c r="C358" s="13">
        <v>45348</v>
      </c>
      <c r="D358" s="14">
        <v>120</v>
      </c>
      <c r="E358" s="15">
        <v>45468</v>
      </c>
      <c r="F358" s="16">
        <v>8080800</v>
      </c>
      <c r="G358" s="17">
        <v>3.0300000000000001E-2</v>
      </c>
      <c r="H358" s="18">
        <v>0.99000099000098996</v>
      </c>
      <c r="I358" s="16">
        <v>8000000</v>
      </c>
    </row>
    <row r="359" spans="2:9" x14ac:dyDescent="0.25">
      <c r="B359" s="13">
        <v>45350</v>
      </c>
      <c r="C359" s="13">
        <v>45350</v>
      </c>
      <c r="D359" s="14">
        <v>180</v>
      </c>
      <c r="E359" s="15">
        <v>45530</v>
      </c>
      <c r="F359" s="16">
        <v>6102000</v>
      </c>
      <c r="G359" s="17">
        <v>3.4000000000000002E-2</v>
      </c>
      <c r="H359" s="18">
        <v>0.98328416912487715</v>
      </c>
      <c r="I359" s="16">
        <v>6000000</v>
      </c>
    </row>
    <row r="360" spans="2:9" x14ac:dyDescent="0.25">
      <c r="B360" s="13">
        <v>45350</v>
      </c>
      <c r="C360" s="13">
        <v>45350</v>
      </c>
      <c r="D360" s="14">
        <v>34</v>
      </c>
      <c r="E360" s="15">
        <v>45384</v>
      </c>
      <c r="F360" s="16">
        <v>6013090</v>
      </c>
      <c r="G360" s="17">
        <v>2.3099999999999999E-2</v>
      </c>
      <c r="H360" s="18">
        <v>0.99782308264137065</v>
      </c>
      <c r="I360" s="16">
        <v>6000000</v>
      </c>
    </row>
    <row r="361" spans="2:9" x14ac:dyDescent="0.25">
      <c r="B361" s="13">
        <v>45351</v>
      </c>
      <c r="C361" s="13">
        <v>45351</v>
      </c>
      <c r="D361" s="14">
        <v>90</v>
      </c>
      <c r="E361" s="15">
        <v>45441</v>
      </c>
      <c r="F361" s="16">
        <v>18130500</v>
      </c>
      <c r="G361" s="17">
        <v>2.9000000000000001E-2</v>
      </c>
      <c r="H361" s="18">
        <v>0.99280218416480515</v>
      </c>
      <c r="I361" s="16">
        <v>18000000</v>
      </c>
    </row>
    <row r="362" spans="2:9" x14ac:dyDescent="0.25">
      <c r="B362" s="13">
        <v>45351</v>
      </c>
      <c r="C362" s="13">
        <v>45351</v>
      </c>
      <c r="D362" s="14">
        <v>120</v>
      </c>
      <c r="E362" s="15">
        <v>45471</v>
      </c>
      <c r="F362" s="16">
        <v>22222200</v>
      </c>
      <c r="G362" s="17">
        <v>3.0300000000000001E-2</v>
      </c>
      <c r="H362" s="18">
        <v>0.99000099000098996</v>
      </c>
      <c r="I362" s="16">
        <v>22000000</v>
      </c>
    </row>
    <row r="363" spans="2:9" x14ac:dyDescent="0.25">
      <c r="B363" s="13">
        <v>45351</v>
      </c>
      <c r="C363" s="13">
        <v>45351</v>
      </c>
      <c r="D363" s="14">
        <v>210</v>
      </c>
      <c r="E363" s="15">
        <v>45561</v>
      </c>
      <c r="F363" s="16">
        <v>10203000</v>
      </c>
      <c r="G363" s="17">
        <v>3.4799999999999998E-2</v>
      </c>
      <c r="H363" s="18">
        <v>0.98010389101244733</v>
      </c>
      <c r="I363" s="16">
        <v>10000000</v>
      </c>
    </row>
    <row r="364" spans="2:9" x14ac:dyDescent="0.25">
      <c r="B364" s="13">
        <v>45352</v>
      </c>
      <c r="C364" s="13">
        <v>45352</v>
      </c>
      <c r="D364" s="14">
        <v>160</v>
      </c>
      <c r="E364" s="15">
        <v>45512</v>
      </c>
      <c r="F364" s="16">
        <v>10143111.109999999</v>
      </c>
      <c r="G364" s="17">
        <v>3.2199999999999999E-2</v>
      </c>
      <c r="H364" s="18">
        <v>0.98589080711594068</v>
      </c>
      <c r="I364" s="16">
        <v>10000000</v>
      </c>
    </row>
    <row r="365" spans="2:9" x14ac:dyDescent="0.25">
      <c r="B365" s="13">
        <v>45357</v>
      </c>
      <c r="C365" s="13">
        <v>45357</v>
      </c>
      <c r="D365" s="14">
        <v>61</v>
      </c>
      <c r="E365" s="15">
        <v>45418</v>
      </c>
      <c r="F365" s="16">
        <v>150000000</v>
      </c>
      <c r="G365" s="17">
        <v>2.6499999999999999E-2</v>
      </c>
      <c r="H365" s="18">
        <v>0.9955297946858066</v>
      </c>
      <c r="I365" s="16">
        <v>149329469.19999999</v>
      </c>
    </row>
    <row r="366" spans="2:9" x14ac:dyDescent="0.25">
      <c r="B366" s="13">
        <v>45359</v>
      </c>
      <c r="C366" s="13">
        <v>45359</v>
      </c>
      <c r="D366" s="14">
        <v>6</v>
      </c>
      <c r="E366" s="15">
        <v>45365</v>
      </c>
      <c r="F366" s="16">
        <v>19484522.66</v>
      </c>
      <c r="G366" s="17">
        <v>3.3999999999999998E-3</v>
      </c>
      <c r="H366" s="18">
        <v>0.9999433365442626</v>
      </c>
      <c r="I366" s="16">
        <v>19483418.600000001</v>
      </c>
    </row>
    <row r="367" spans="2:9" x14ac:dyDescent="0.25">
      <c r="B367" s="13">
        <v>45363</v>
      </c>
      <c r="C367" s="13">
        <v>45363</v>
      </c>
      <c r="D367" s="14">
        <v>91</v>
      </c>
      <c r="E367" s="15">
        <v>45454</v>
      </c>
      <c r="F367" s="16">
        <v>302199.17</v>
      </c>
      <c r="G367" s="17">
        <v>2.9000000000000001E-2</v>
      </c>
      <c r="H367" s="18">
        <v>0.99272279043346134</v>
      </c>
      <c r="I367" s="16">
        <v>300000</v>
      </c>
    </row>
    <row r="368" spans="2:9" x14ac:dyDescent="0.25">
      <c r="B368" s="13">
        <v>45365</v>
      </c>
      <c r="C368" s="13">
        <v>45365</v>
      </c>
      <c r="D368" s="14">
        <v>90</v>
      </c>
      <c r="E368" s="15">
        <v>45455</v>
      </c>
      <c r="F368" s="16">
        <v>15108750</v>
      </c>
      <c r="G368" s="17">
        <v>2.9000000000000001E-2</v>
      </c>
      <c r="H368" s="18">
        <v>0.99280218416480515</v>
      </c>
      <c r="I368" s="16">
        <v>15000000</v>
      </c>
    </row>
    <row r="369" spans="2:9" x14ac:dyDescent="0.25">
      <c r="B369" s="13">
        <v>45366</v>
      </c>
      <c r="C369" s="13">
        <v>45366</v>
      </c>
      <c r="D369" s="14">
        <v>146</v>
      </c>
      <c r="E369" s="15">
        <v>45512</v>
      </c>
      <c r="F369" s="16">
        <v>10126533.33</v>
      </c>
      <c r="G369" s="17">
        <v>3.1199999999999999E-2</v>
      </c>
      <c r="H369" s="18">
        <v>0.98750477293973582</v>
      </c>
      <c r="I369" s="16">
        <v>10000000</v>
      </c>
    </row>
    <row r="370" spans="2:9" x14ac:dyDescent="0.25">
      <c r="B370" s="13">
        <v>45376</v>
      </c>
      <c r="C370" s="13">
        <v>45376</v>
      </c>
      <c r="D370" s="14">
        <v>59</v>
      </c>
      <c r="E370" s="15">
        <v>45435</v>
      </c>
      <c r="F370" s="16">
        <v>5021715.28</v>
      </c>
      <c r="G370" s="17">
        <v>2.6499999999999999E-2</v>
      </c>
      <c r="H370" s="18">
        <v>0.99567572501095947</v>
      </c>
      <c r="I370" s="16">
        <v>5000000</v>
      </c>
    </row>
    <row r="371" spans="2:9" x14ac:dyDescent="0.25">
      <c r="B371" s="13">
        <v>45376</v>
      </c>
      <c r="C371" s="13">
        <v>45376</v>
      </c>
      <c r="D371" s="14">
        <v>359</v>
      </c>
      <c r="E371" s="15">
        <v>45735</v>
      </c>
      <c r="F371" s="16">
        <v>15583375</v>
      </c>
      <c r="G371" s="17">
        <v>3.9E-2</v>
      </c>
      <c r="H371" s="18">
        <v>0.96256427121852606</v>
      </c>
      <c r="I371" s="16">
        <v>15000000</v>
      </c>
    </row>
    <row r="372" spans="2:9" x14ac:dyDescent="0.25">
      <c r="B372" s="13">
        <v>45377</v>
      </c>
      <c r="C372" s="13">
        <v>45377</v>
      </c>
      <c r="D372" s="14">
        <v>62</v>
      </c>
      <c r="E372" s="15">
        <v>45439</v>
      </c>
      <c r="F372" s="16">
        <v>7031947.2199999997</v>
      </c>
      <c r="G372" s="17">
        <v>2.6499999999999999E-2</v>
      </c>
      <c r="H372" s="18">
        <v>0.99545684556316594</v>
      </c>
      <c r="I372" s="16">
        <v>7000000</v>
      </c>
    </row>
    <row r="373" spans="2:9" x14ac:dyDescent="0.25">
      <c r="B373" s="13">
        <v>45377</v>
      </c>
      <c r="C373" s="13">
        <v>45377</v>
      </c>
      <c r="D373" s="14">
        <v>62</v>
      </c>
      <c r="E373" s="15">
        <v>45439</v>
      </c>
      <c r="F373" s="16">
        <v>10045638.890000001</v>
      </c>
      <c r="G373" s="17">
        <v>2.6499999999999999E-2</v>
      </c>
      <c r="H373" s="18">
        <v>0.99545684556316594</v>
      </c>
      <c r="I373" s="16">
        <v>10000000</v>
      </c>
    </row>
    <row r="374" spans="2:9" x14ac:dyDescent="0.25">
      <c r="B374" s="13">
        <v>45377</v>
      </c>
      <c r="C374" s="13">
        <v>45377</v>
      </c>
      <c r="D374" s="14">
        <v>80</v>
      </c>
      <c r="E374" s="15">
        <v>45457</v>
      </c>
      <c r="F374" s="16">
        <v>9055600</v>
      </c>
      <c r="G374" s="17">
        <v>2.7799999999999998E-2</v>
      </c>
      <c r="H374" s="18">
        <v>0.99386015283360563</v>
      </c>
      <c r="I374" s="16">
        <v>9000000</v>
      </c>
    </row>
    <row r="375" spans="2:9" x14ac:dyDescent="0.25">
      <c r="B375" s="13">
        <v>45377</v>
      </c>
      <c r="C375" s="13">
        <v>45377</v>
      </c>
      <c r="D375" s="14">
        <v>90</v>
      </c>
      <c r="E375" s="15">
        <v>45467</v>
      </c>
      <c r="F375" s="16">
        <v>9065250</v>
      </c>
      <c r="G375" s="17">
        <v>2.9000000000000001E-2</v>
      </c>
      <c r="H375" s="18">
        <v>0.99280218416480515</v>
      </c>
      <c r="I375" s="16">
        <v>9000000</v>
      </c>
    </row>
    <row r="376" spans="2:9" x14ac:dyDescent="0.25">
      <c r="B376" s="13">
        <v>45379</v>
      </c>
      <c r="C376" s="13">
        <v>45379</v>
      </c>
      <c r="D376" s="14">
        <v>90</v>
      </c>
      <c r="E376" s="15">
        <v>45469</v>
      </c>
      <c r="F376" s="16">
        <v>12087000</v>
      </c>
      <c r="G376" s="17">
        <v>2.9000000000000001E-2</v>
      </c>
      <c r="H376" s="18">
        <v>0.99280218416480515</v>
      </c>
      <c r="I376" s="16">
        <v>12000000</v>
      </c>
    </row>
    <row r="377" spans="2:9" x14ac:dyDescent="0.25">
      <c r="B377" s="13">
        <v>45379</v>
      </c>
      <c r="C377" s="13">
        <v>45379</v>
      </c>
      <c r="D377" s="14">
        <v>90</v>
      </c>
      <c r="E377" s="15">
        <v>45469</v>
      </c>
      <c r="F377" s="16">
        <v>15108750</v>
      </c>
      <c r="G377" s="17">
        <v>2.9000000000000001E-2</v>
      </c>
      <c r="H377" s="18">
        <v>0.99280218416480515</v>
      </c>
      <c r="I377" s="16">
        <v>15000000</v>
      </c>
    </row>
    <row r="378" spans="2:9" x14ac:dyDescent="0.25">
      <c r="B378" s="13">
        <v>45379</v>
      </c>
      <c r="C378" s="13">
        <v>45379</v>
      </c>
      <c r="D378" s="14">
        <v>90</v>
      </c>
      <c r="E378" s="15">
        <v>45469</v>
      </c>
      <c r="F378" s="16">
        <v>8058000</v>
      </c>
      <c r="G378" s="17">
        <v>2.9000000000000001E-2</v>
      </c>
      <c r="H378" s="18">
        <v>0.99280218416480515</v>
      </c>
      <c r="I378" s="16">
        <v>8000000</v>
      </c>
    </row>
    <row r="379" spans="2:9" x14ac:dyDescent="0.25">
      <c r="B379" s="13">
        <v>45379</v>
      </c>
      <c r="C379" s="13">
        <v>45379</v>
      </c>
      <c r="D379" s="14">
        <v>90</v>
      </c>
      <c r="E379" s="15">
        <v>45469</v>
      </c>
      <c r="F379" s="16">
        <v>30217500</v>
      </c>
      <c r="G379" s="17">
        <v>2.9000000000000001E-2</v>
      </c>
      <c r="H379" s="18">
        <v>0.99280218416480515</v>
      </c>
      <c r="I379" s="16">
        <v>30000000</v>
      </c>
    </row>
    <row r="380" spans="2:9" x14ac:dyDescent="0.25">
      <c r="B380" s="13">
        <v>45384</v>
      </c>
      <c r="C380" s="13">
        <v>45384</v>
      </c>
      <c r="D380" s="14">
        <v>34</v>
      </c>
      <c r="E380" s="15">
        <v>45418</v>
      </c>
      <c r="F380" s="16">
        <v>6013486.6699999999</v>
      </c>
      <c r="G380" s="17">
        <v>2.3800000000000002E-2</v>
      </c>
      <c r="H380" s="18">
        <v>0.99775726339572268</v>
      </c>
      <c r="I380" s="16">
        <v>6000000</v>
      </c>
    </row>
    <row r="381" spans="2:9" x14ac:dyDescent="0.25">
      <c r="B381" s="13">
        <v>45391</v>
      </c>
      <c r="C381" s="13">
        <v>45391</v>
      </c>
      <c r="D381" s="14">
        <v>90</v>
      </c>
      <c r="E381" s="15">
        <v>45481</v>
      </c>
      <c r="F381" s="16">
        <v>10072500</v>
      </c>
      <c r="G381" s="17">
        <v>2.9000000000000001E-2</v>
      </c>
      <c r="H381" s="18">
        <v>0.99280218416480515</v>
      </c>
      <c r="I381" s="16">
        <v>10000000</v>
      </c>
    </row>
    <row r="382" spans="2:9" x14ac:dyDescent="0.25">
      <c r="B382" s="13">
        <v>45391</v>
      </c>
      <c r="C382" s="13">
        <v>45391</v>
      </c>
      <c r="D382" s="14">
        <v>90</v>
      </c>
      <c r="E382" s="15">
        <v>45481</v>
      </c>
      <c r="F382" s="16">
        <v>10072500</v>
      </c>
      <c r="G382" s="17">
        <v>2.9000000000000001E-2</v>
      </c>
      <c r="H382" s="18">
        <v>0.99280218416480515</v>
      </c>
      <c r="I382" s="16">
        <v>10000000</v>
      </c>
    </row>
    <row r="383" spans="2:9" x14ac:dyDescent="0.25">
      <c r="B383" s="13">
        <v>45393</v>
      </c>
      <c r="C383" s="13">
        <v>45393</v>
      </c>
      <c r="D383" s="14">
        <v>358</v>
      </c>
      <c r="E383" s="15">
        <v>45751</v>
      </c>
      <c r="F383" s="16">
        <v>15581750</v>
      </c>
      <c r="G383" s="17">
        <v>3.9E-2</v>
      </c>
      <c r="H383" s="18">
        <v>0.96266465576716342</v>
      </c>
      <c r="I383" s="16">
        <v>15000000</v>
      </c>
    </row>
    <row r="384" spans="2:9" x14ac:dyDescent="0.25">
      <c r="B384" s="13">
        <v>45394</v>
      </c>
      <c r="C384" s="13">
        <v>45394</v>
      </c>
      <c r="D384" s="14">
        <v>90</v>
      </c>
      <c r="E384" s="15">
        <v>45484</v>
      </c>
      <c r="F384" s="16">
        <v>100725000</v>
      </c>
      <c r="G384" s="17">
        <v>2.9000000000000001E-2</v>
      </c>
      <c r="H384" s="18">
        <v>0.99280218416480515</v>
      </c>
      <c r="I384" s="16">
        <v>100000000</v>
      </c>
    </row>
    <row r="385" spans="2:9" x14ac:dyDescent="0.25">
      <c r="B385" s="13">
        <v>45394</v>
      </c>
      <c r="C385" s="13">
        <v>45394</v>
      </c>
      <c r="D385" s="14">
        <v>60</v>
      </c>
      <c r="E385" s="15">
        <v>45454</v>
      </c>
      <c r="F385" s="16">
        <v>48212000</v>
      </c>
      <c r="G385" s="17">
        <v>2.6499999999999999E-2</v>
      </c>
      <c r="H385" s="18">
        <v>0.99560275450095403</v>
      </c>
      <c r="I385" s="16">
        <v>48000000</v>
      </c>
    </row>
    <row r="386" spans="2:9" x14ac:dyDescent="0.25">
      <c r="B386" s="13">
        <v>45394</v>
      </c>
      <c r="C386" s="13">
        <v>45394</v>
      </c>
      <c r="D386" s="14">
        <v>31</v>
      </c>
      <c r="E386" s="15">
        <v>45425</v>
      </c>
      <c r="F386" s="16">
        <v>14028692.220000001</v>
      </c>
      <c r="G386" s="17">
        <v>2.3800000000000002E-2</v>
      </c>
      <c r="H386" s="18">
        <v>0.99795474718756938</v>
      </c>
      <c r="I386" s="16">
        <v>14000000</v>
      </c>
    </row>
    <row r="387" spans="2:9" x14ac:dyDescent="0.25">
      <c r="B387" s="13">
        <v>45394</v>
      </c>
      <c r="C387" s="13">
        <v>45394</v>
      </c>
      <c r="D387" s="14">
        <v>90</v>
      </c>
      <c r="E387" s="15">
        <v>45484</v>
      </c>
      <c r="F387" s="16">
        <v>10072500</v>
      </c>
      <c r="G387" s="17">
        <v>2.9000000000000001E-2</v>
      </c>
      <c r="H387" s="18">
        <v>0.99280218416480515</v>
      </c>
      <c r="I387" s="16">
        <v>10000000</v>
      </c>
    </row>
    <row r="388" spans="2:9" x14ac:dyDescent="0.25">
      <c r="B388" s="13">
        <v>45407</v>
      </c>
      <c r="C388" s="13">
        <v>45407</v>
      </c>
      <c r="D388" s="14">
        <v>105</v>
      </c>
      <c r="E388" s="15">
        <v>45512</v>
      </c>
      <c r="F388" s="16">
        <v>8068366.6699999999</v>
      </c>
      <c r="G388" s="17">
        <v>2.93E-2</v>
      </c>
      <c r="H388" s="18">
        <v>0.99152660000000004</v>
      </c>
      <c r="I388" s="16">
        <v>8000000</v>
      </c>
    </row>
    <row r="389" spans="2:9" x14ac:dyDescent="0.25">
      <c r="B389" s="13">
        <v>45407</v>
      </c>
      <c r="C389" s="13">
        <v>45407</v>
      </c>
      <c r="D389" s="14">
        <v>105</v>
      </c>
      <c r="E389" s="15">
        <v>45512</v>
      </c>
      <c r="F389" s="16">
        <v>7685979.6299999999</v>
      </c>
      <c r="G389" s="17">
        <v>2.93E-2</v>
      </c>
      <c r="H389" s="18">
        <v>0.99152660000000004</v>
      </c>
      <c r="I389" s="16">
        <v>7620853.0899999999</v>
      </c>
    </row>
    <row r="390" spans="2:9" x14ac:dyDescent="0.25">
      <c r="B390" s="13">
        <v>45407</v>
      </c>
      <c r="C390" s="13">
        <v>45407</v>
      </c>
      <c r="D390" s="14">
        <v>91</v>
      </c>
      <c r="E390" s="15">
        <v>45498</v>
      </c>
      <c r="F390" s="16">
        <v>15109958.33</v>
      </c>
      <c r="G390" s="17">
        <v>2.9000000000000001E-2</v>
      </c>
      <c r="H390" s="18">
        <v>0.99272280000000002</v>
      </c>
      <c r="I390" s="16">
        <v>15000000</v>
      </c>
    </row>
    <row r="391" spans="2:9" x14ac:dyDescent="0.25">
      <c r="B391" s="13">
        <v>45412</v>
      </c>
      <c r="C391" s="13">
        <v>45412</v>
      </c>
      <c r="D391" s="14">
        <v>90</v>
      </c>
      <c r="E391" s="15">
        <v>45502</v>
      </c>
      <c r="F391" s="16">
        <v>20145000</v>
      </c>
      <c r="G391" s="17">
        <v>2.9000000000000001E-2</v>
      </c>
      <c r="H391" s="18">
        <v>0.99280219999999997</v>
      </c>
      <c r="I391" s="16">
        <v>20000000</v>
      </c>
    </row>
    <row r="392" spans="2:9" x14ac:dyDescent="0.25">
      <c r="B392" s="13">
        <v>45414</v>
      </c>
      <c r="C392" s="13">
        <v>45414</v>
      </c>
      <c r="D392" s="14">
        <v>32</v>
      </c>
      <c r="E392" s="15">
        <v>45446</v>
      </c>
      <c r="F392" s="16">
        <v>5010577.78</v>
      </c>
      <c r="G392" s="17">
        <v>2.3800000000000002E-2</v>
      </c>
      <c r="H392" s="18">
        <v>0.99788889999999997</v>
      </c>
      <c r="I392" s="16">
        <v>5000000</v>
      </c>
    </row>
    <row r="393" spans="2:9" x14ac:dyDescent="0.25">
      <c r="B393" s="13">
        <v>45414</v>
      </c>
      <c r="C393" s="13">
        <v>45414</v>
      </c>
      <c r="D393" s="14">
        <v>33</v>
      </c>
      <c r="E393" s="15">
        <v>45447</v>
      </c>
      <c r="F393" s="16">
        <v>3106763.17</v>
      </c>
      <c r="G393" s="17">
        <v>2.3800000000000002E-2</v>
      </c>
      <c r="H393" s="18">
        <v>0.99782309999999996</v>
      </c>
      <c r="I393" s="16">
        <v>3100000</v>
      </c>
    </row>
    <row r="394" spans="2:9" x14ac:dyDescent="0.25">
      <c r="B394" s="13">
        <v>45414</v>
      </c>
      <c r="C394" s="13">
        <v>45414</v>
      </c>
      <c r="D394" s="14">
        <v>34</v>
      </c>
      <c r="E394" s="15">
        <v>45448</v>
      </c>
      <c r="F394" s="16">
        <v>5011238.8899999997</v>
      </c>
      <c r="G394" s="17">
        <v>2.3800000000000002E-2</v>
      </c>
      <c r="H394" s="18">
        <v>0.99775729999999996</v>
      </c>
      <c r="I394" s="16">
        <v>5000000</v>
      </c>
    </row>
    <row r="395" spans="2:9" x14ac:dyDescent="0.25">
      <c r="B395" s="13">
        <v>45418</v>
      </c>
      <c r="C395" s="13">
        <v>45418</v>
      </c>
      <c r="D395" s="14">
        <v>30</v>
      </c>
      <c r="E395" s="15">
        <v>45448</v>
      </c>
      <c r="F395" s="16">
        <v>6011900</v>
      </c>
      <c r="G395" s="17">
        <v>2.3800000000000002E-2</v>
      </c>
      <c r="H395" s="18">
        <v>0.99802060000000004</v>
      </c>
      <c r="I395" s="16">
        <v>6000000</v>
      </c>
    </row>
    <row r="396" spans="2:9" x14ac:dyDescent="0.25">
      <c r="B396" s="13">
        <v>45420</v>
      </c>
      <c r="C396" s="13">
        <v>45420</v>
      </c>
      <c r="D396" s="14">
        <v>92</v>
      </c>
      <c r="E396" s="15">
        <v>45512</v>
      </c>
      <c r="F396" s="16">
        <v>10074111.109999999</v>
      </c>
      <c r="G396" s="17">
        <v>2.9000000000000001E-2</v>
      </c>
      <c r="H396" s="18">
        <v>0.99264339999999995</v>
      </c>
      <c r="I396" s="16">
        <v>10000000</v>
      </c>
    </row>
    <row r="397" spans="2:9" x14ac:dyDescent="0.25">
      <c r="B397" s="13">
        <v>45422</v>
      </c>
      <c r="C397" s="13">
        <v>45422</v>
      </c>
      <c r="D397" s="14">
        <v>46</v>
      </c>
      <c r="E397" s="15">
        <v>45468</v>
      </c>
      <c r="F397" s="16">
        <v>5015205.5599999996</v>
      </c>
      <c r="G397" s="17">
        <v>2.3800000000000002E-2</v>
      </c>
      <c r="H397" s="18">
        <v>0.99696810000000002</v>
      </c>
      <c r="I397" s="16">
        <v>5000000</v>
      </c>
    </row>
    <row r="398" spans="2:9" x14ac:dyDescent="0.25">
      <c r="B398" s="13">
        <v>45422</v>
      </c>
      <c r="C398" s="13">
        <v>45422</v>
      </c>
      <c r="D398" s="14">
        <v>182</v>
      </c>
      <c r="E398" s="15">
        <v>45604</v>
      </c>
      <c r="F398" s="16">
        <v>9717246.1400000006</v>
      </c>
      <c r="G398" s="17">
        <v>3.4000000000000002E-2</v>
      </c>
      <c r="H398" s="18">
        <v>0.98310160000000002</v>
      </c>
      <c r="I398" s="16">
        <v>9553040</v>
      </c>
    </row>
    <row r="399" spans="2:9" x14ac:dyDescent="0.25">
      <c r="B399" s="13">
        <v>45422</v>
      </c>
      <c r="C399" s="13">
        <v>45422</v>
      </c>
      <c r="D399" s="14">
        <v>182</v>
      </c>
      <c r="E399" s="15">
        <v>45604</v>
      </c>
      <c r="F399" s="16">
        <v>50859444.439999998</v>
      </c>
      <c r="G399" s="17">
        <v>3.4000000000000002E-2</v>
      </c>
      <c r="H399" s="18">
        <v>0.98310160000000002</v>
      </c>
      <c r="I399" s="16">
        <v>50000000</v>
      </c>
    </row>
    <row r="400" spans="2:9" x14ac:dyDescent="0.25">
      <c r="B400" s="13">
        <v>45426</v>
      </c>
      <c r="C400" s="13">
        <v>45426</v>
      </c>
      <c r="D400" s="14">
        <v>30</v>
      </c>
      <c r="E400" s="15">
        <f t="shared" ref="E400:E405" si="1">+C400+D400</f>
        <v>45456</v>
      </c>
      <c r="F400" s="16">
        <v>4007933.33</v>
      </c>
      <c r="G400" s="17">
        <v>2.3800000000000002E-2</v>
      </c>
      <c r="H400" s="18">
        <v>0.9980205924915585</v>
      </c>
      <c r="I400" s="16">
        <f>ROUND(F400*H400,2)</f>
        <v>4000000</v>
      </c>
    </row>
    <row r="401" spans="2:9" x14ac:dyDescent="0.25">
      <c r="B401" s="13">
        <v>45429</v>
      </c>
      <c r="C401" s="13">
        <v>45429</v>
      </c>
      <c r="D401" s="14">
        <v>90</v>
      </c>
      <c r="E401" s="15">
        <f t="shared" si="1"/>
        <v>45519</v>
      </c>
      <c r="F401" s="16">
        <v>8058000</v>
      </c>
      <c r="G401" s="17">
        <v>2.9000000000000001E-2</v>
      </c>
      <c r="H401" s="18">
        <v>0.99280218416480515</v>
      </c>
      <c r="I401" s="16">
        <f>ROUND(F401*H401,2)</f>
        <v>8000000</v>
      </c>
    </row>
    <row r="402" spans="2:9" x14ac:dyDescent="0.25">
      <c r="B402" s="13">
        <v>45434</v>
      </c>
      <c r="C402" s="13">
        <v>45434</v>
      </c>
      <c r="D402" s="14">
        <v>89</v>
      </c>
      <c r="E402" s="15">
        <f t="shared" si="1"/>
        <v>45523</v>
      </c>
      <c r="F402" s="16">
        <v>15107541.67</v>
      </c>
      <c r="G402" s="17">
        <v>2.9000000000000001E-2</v>
      </c>
      <c r="H402" s="18">
        <v>0.99288159059630821</v>
      </c>
      <c r="I402" s="16">
        <v>15000000</v>
      </c>
    </row>
    <row r="403" spans="2:9" x14ac:dyDescent="0.25">
      <c r="B403" s="13">
        <v>45435</v>
      </c>
      <c r="C403" s="13">
        <v>45435</v>
      </c>
      <c r="D403" s="14">
        <v>120</v>
      </c>
      <c r="E403" s="15">
        <f t="shared" si="1"/>
        <v>45555</v>
      </c>
      <c r="F403" s="16">
        <v>15151500</v>
      </c>
      <c r="G403" s="17">
        <v>3.0300000000000001E-2</v>
      </c>
      <c r="H403" s="18">
        <v>0.99000099000098996</v>
      </c>
      <c r="I403" s="16">
        <v>15000000</v>
      </c>
    </row>
    <row r="404" spans="2:9" x14ac:dyDescent="0.25">
      <c r="B404" s="13">
        <v>45435</v>
      </c>
      <c r="C404" s="13">
        <v>45435</v>
      </c>
      <c r="D404" s="14">
        <v>182</v>
      </c>
      <c r="E404" s="15">
        <f t="shared" si="1"/>
        <v>45617</v>
      </c>
      <c r="F404" s="16">
        <v>50859444.439999998</v>
      </c>
      <c r="G404" s="17">
        <v>3.4000000000000002E-2</v>
      </c>
      <c r="H404" s="18">
        <v>0.98310157623952721</v>
      </c>
      <c r="I404" s="16">
        <v>50000000</v>
      </c>
    </row>
    <row r="405" spans="2:9" x14ac:dyDescent="0.25">
      <c r="B405" s="13">
        <v>45440</v>
      </c>
      <c r="C405" s="13">
        <v>45440</v>
      </c>
      <c r="D405" s="14">
        <v>65</v>
      </c>
      <c r="E405" s="15">
        <f t="shared" si="1"/>
        <v>45505</v>
      </c>
      <c r="F405" s="16">
        <v>5023923.6100000003</v>
      </c>
      <c r="G405" s="17">
        <v>2.6499999999999999E-2</v>
      </c>
      <c r="H405" s="18">
        <v>0.99523806232678369</v>
      </c>
      <c r="I405" s="16">
        <v>5000000</v>
      </c>
    </row>
    <row r="406" spans="2:9" x14ac:dyDescent="0.25">
      <c r="B406" s="13">
        <v>45442</v>
      </c>
      <c r="C406" s="13">
        <v>45442</v>
      </c>
      <c r="D406" s="14">
        <v>189</v>
      </c>
      <c r="E406" s="15">
        <v>45631</v>
      </c>
      <c r="F406" s="16">
        <v>123159850</v>
      </c>
      <c r="G406" s="17">
        <v>3.4000000000000002E-2</v>
      </c>
      <c r="H406" s="18">
        <v>0.98246299999999998</v>
      </c>
      <c r="I406" s="16">
        <v>121000000</v>
      </c>
    </row>
    <row r="407" spans="2:9" x14ac:dyDescent="0.25">
      <c r="B407" s="13">
        <v>45446</v>
      </c>
      <c r="C407" s="13">
        <v>45446</v>
      </c>
      <c r="D407" s="14">
        <v>36</v>
      </c>
      <c r="E407" s="15">
        <v>45482</v>
      </c>
      <c r="F407" s="16">
        <v>4811424</v>
      </c>
      <c r="G407" s="17">
        <v>2.3800000000000002E-2</v>
      </c>
      <c r="H407" s="18">
        <v>0.99762569999999995</v>
      </c>
      <c r="I407" s="16">
        <v>4800000</v>
      </c>
    </row>
    <row r="408" spans="2:9" x14ac:dyDescent="0.25">
      <c r="B408" s="13">
        <v>45447</v>
      </c>
      <c r="C408" s="13">
        <v>45447</v>
      </c>
      <c r="D408" s="14">
        <v>91</v>
      </c>
      <c r="E408" s="15">
        <v>45538</v>
      </c>
      <c r="F408" s="16">
        <v>4835186.67</v>
      </c>
      <c r="G408" s="17">
        <v>2.9000000000000001E-2</v>
      </c>
      <c r="H408" s="18">
        <v>0.99272280000000002</v>
      </c>
      <c r="I408" s="16">
        <v>4800000</v>
      </c>
    </row>
    <row r="409" spans="2:9" x14ac:dyDescent="0.25">
      <c r="B409" s="13">
        <v>45448</v>
      </c>
      <c r="C409" s="13">
        <v>45448</v>
      </c>
      <c r="D409" s="14">
        <v>120</v>
      </c>
      <c r="E409" s="15">
        <v>45568</v>
      </c>
      <c r="F409" s="16">
        <v>4848480</v>
      </c>
      <c r="G409" s="17">
        <v>3.0300000000000001E-2</v>
      </c>
      <c r="H409" s="18">
        <v>0.99000100000000002</v>
      </c>
      <c r="I409" s="16">
        <v>4800000</v>
      </c>
    </row>
    <row r="410" spans="2:9" x14ac:dyDescent="0.25">
      <c r="B410" s="13">
        <v>45448</v>
      </c>
      <c r="C410" s="13">
        <v>45448</v>
      </c>
      <c r="D410" s="14">
        <v>154</v>
      </c>
      <c r="E410" s="15">
        <v>45602</v>
      </c>
      <c r="F410" s="16">
        <v>4866117.33</v>
      </c>
      <c r="G410" s="17">
        <v>3.2199999999999999E-2</v>
      </c>
      <c r="H410" s="18">
        <v>0.98641270000000003</v>
      </c>
      <c r="I410" s="16">
        <v>4800000</v>
      </c>
    </row>
    <row r="411" spans="2:9" x14ac:dyDescent="0.25">
      <c r="B411" s="13">
        <v>45449</v>
      </c>
      <c r="C411" s="13">
        <v>45449</v>
      </c>
      <c r="D411" s="14">
        <v>182</v>
      </c>
      <c r="E411" s="15">
        <v>45631</v>
      </c>
      <c r="F411" s="16">
        <v>15257833.33</v>
      </c>
      <c r="G411" s="17">
        <v>3.4000000000000002E-2</v>
      </c>
      <c r="H411" s="18">
        <v>0.98310160000000002</v>
      </c>
      <c r="I411" s="16">
        <v>15000000</v>
      </c>
    </row>
    <row r="412" spans="2:9" x14ac:dyDescent="0.25">
      <c r="B412" s="13">
        <v>45449</v>
      </c>
      <c r="C412" s="13">
        <v>45449</v>
      </c>
      <c r="D412" s="14">
        <v>182</v>
      </c>
      <c r="E412" s="15">
        <v>45631</v>
      </c>
      <c r="F412" s="16">
        <v>50859444.439999998</v>
      </c>
      <c r="G412" s="17">
        <v>3.4000000000000002E-2</v>
      </c>
      <c r="H412" s="18">
        <v>0.98310160000000002</v>
      </c>
      <c r="I412" s="16">
        <v>50000000</v>
      </c>
    </row>
    <row r="413" spans="2:9" x14ac:dyDescent="0.25">
      <c r="B413" s="13">
        <v>45454</v>
      </c>
      <c r="C413" s="13">
        <v>45454</v>
      </c>
      <c r="D413" s="14">
        <v>90</v>
      </c>
      <c r="E413" s="15">
        <v>45544</v>
      </c>
      <c r="F413" s="16">
        <v>28697025.91</v>
      </c>
      <c r="G413" s="17">
        <v>2.9000000000000001E-2</v>
      </c>
      <c r="H413" s="18">
        <v>0.99280218416480515</v>
      </c>
      <c r="I413" s="16">
        <v>28490470</v>
      </c>
    </row>
    <row r="414" spans="2:9" x14ac:dyDescent="0.25">
      <c r="B414" s="13">
        <v>45454</v>
      </c>
      <c r="C414" s="13">
        <v>45454</v>
      </c>
      <c r="D414" s="14">
        <v>90</v>
      </c>
      <c r="E414" s="15">
        <v>45544</v>
      </c>
      <c r="F414" s="16">
        <v>304390.11</v>
      </c>
      <c r="G414" s="17">
        <v>2.9000000000000001E-2</v>
      </c>
      <c r="H414" s="18">
        <v>0.99280218416480515</v>
      </c>
      <c r="I414" s="16">
        <v>302199.17</v>
      </c>
    </row>
    <row r="415" spans="2:9" x14ac:dyDescent="0.25">
      <c r="B415" s="13">
        <v>45455</v>
      </c>
      <c r="C415" s="13">
        <v>45455</v>
      </c>
      <c r="D415" s="14">
        <v>120</v>
      </c>
      <c r="E415" s="15">
        <v>45575</v>
      </c>
      <c r="F415" s="16">
        <v>15151500</v>
      </c>
      <c r="G415" s="17">
        <v>3.0300000000000001E-2</v>
      </c>
      <c r="H415" s="18">
        <v>0.99000099000098996</v>
      </c>
      <c r="I415" s="16">
        <v>15000000</v>
      </c>
    </row>
    <row r="416" spans="2:9" x14ac:dyDescent="0.25">
      <c r="B416" s="13">
        <v>45456</v>
      </c>
      <c r="C416" s="13">
        <v>45456</v>
      </c>
      <c r="D416" s="14">
        <v>90</v>
      </c>
      <c r="E416" s="15">
        <v>45546</v>
      </c>
      <c r="F416" s="16">
        <v>4036990.85</v>
      </c>
      <c r="G416" s="17">
        <v>2.9000000000000001E-2</v>
      </c>
      <c r="H416" s="18">
        <v>0.99280218416480515</v>
      </c>
      <c r="I416" s="16">
        <v>4007933.33</v>
      </c>
    </row>
    <row r="417" spans="2:9" x14ac:dyDescent="0.25">
      <c r="B417" s="13">
        <v>45456</v>
      </c>
      <c r="C417" s="13">
        <v>45456</v>
      </c>
      <c r="D417" s="14">
        <v>189</v>
      </c>
      <c r="E417" s="15">
        <v>45645</v>
      </c>
      <c r="F417" s="16">
        <v>51694056.880000003</v>
      </c>
      <c r="G417" s="17">
        <v>3.4000000000000002E-2</v>
      </c>
      <c r="H417" s="18">
        <v>0.98246303482831465</v>
      </c>
      <c r="I417" s="16">
        <v>50787500</v>
      </c>
    </row>
    <row r="418" spans="2:9" x14ac:dyDescent="0.25">
      <c r="B418" s="13">
        <v>45456</v>
      </c>
      <c r="C418" s="13">
        <v>45456</v>
      </c>
      <c r="D418" s="14">
        <v>182</v>
      </c>
      <c r="E418" s="15">
        <v>45638</v>
      </c>
      <c r="F418" s="16">
        <v>72360274.579999998</v>
      </c>
      <c r="G418" s="17">
        <v>3.4000000000000002E-2</v>
      </c>
      <c r="H418" s="18">
        <v>0.98310157623952721</v>
      </c>
      <c r="I418" s="16">
        <v>71137500</v>
      </c>
    </row>
    <row r="419" spans="2:9" x14ac:dyDescent="0.25">
      <c r="B419" s="13">
        <v>45456</v>
      </c>
      <c r="C419" s="13">
        <v>45456</v>
      </c>
      <c r="D419" s="14">
        <v>196</v>
      </c>
      <c r="E419" s="15">
        <v>45652</v>
      </c>
      <c r="F419" s="16">
        <v>27430300.530000001</v>
      </c>
      <c r="G419" s="17">
        <v>3.5000000000000003E-2</v>
      </c>
      <c r="H419" s="18">
        <v>0.98130076868560212</v>
      </c>
      <c r="I419" s="16">
        <v>26917375</v>
      </c>
    </row>
    <row r="420" spans="2:9" x14ac:dyDescent="0.25">
      <c r="B420" s="13">
        <v>45461</v>
      </c>
      <c r="C420" s="13">
        <v>45461</v>
      </c>
      <c r="D420" s="14">
        <v>90</v>
      </c>
      <c r="E420" s="15">
        <v>45551</v>
      </c>
      <c r="F420" s="16">
        <v>12087000</v>
      </c>
      <c r="G420" s="17">
        <v>2.9000000000000001E-2</v>
      </c>
      <c r="H420" s="18">
        <v>0.99280218416480515</v>
      </c>
      <c r="I420" s="16">
        <v>12000000</v>
      </c>
    </row>
    <row r="421" spans="2:9" x14ac:dyDescent="0.25">
      <c r="B421" s="13">
        <v>45463</v>
      </c>
      <c r="C421" s="13">
        <v>45463</v>
      </c>
      <c r="D421" s="14">
        <v>202</v>
      </c>
      <c r="E421" s="15">
        <v>45665</v>
      </c>
      <c r="F421" s="16">
        <v>66276527.780000001</v>
      </c>
      <c r="G421" s="17">
        <v>3.5000000000000003E-2</v>
      </c>
      <c r="H421" s="18">
        <v>0.98073936851281762</v>
      </c>
      <c r="I421" s="16">
        <v>65000000</v>
      </c>
    </row>
    <row r="422" spans="2:9" x14ac:dyDescent="0.25">
      <c r="B422" s="13">
        <v>45463</v>
      </c>
      <c r="C422" s="13">
        <v>45463</v>
      </c>
      <c r="D422" s="14">
        <v>196</v>
      </c>
      <c r="E422" s="15">
        <v>45659</v>
      </c>
      <c r="F422" s="16">
        <v>73881527.780000001</v>
      </c>
      <c r="G422" s="17">
        <v>3.5000000000000003E-2</v>
      </c>
      <c r="H422" s="18">
        <v>0.98130076868560212</v>
      </c>
      <c r="I422" s="16">
        <v>72500000</v>
      </c>
    </row>
    <row r="423" spans="2:9" x14ac:dyDescent="0.25">
      <c r="B423" s="13">
        <v>45463</v>
      </c>
      <c r="C423" s="13">
        <v>45463</v>
      </c>
      <c r="D423" s="14">
        <v>189</v>
      </c>
      <c r="E423" s="15">
        <v>45652</v>
      </c>
      <c r="F423" s="16">
        <v>25446250</v>
      </c>
      <c r="G423" s="17">
        <v>3.4000000000000002E-2</v>
      </c>
      <c r="H423" s="18">
        <v>0.98246303482831465</v>
      </c>
      <c r="I423" s="16">
        <v>25000000</v>
      </c>
    </row>
    <row r="424" spans="2:9" x14ac:dyDescent="0.25">
      <c r="B424" s="13">
        <v>45469</v>
      </c>
      <c r="C424" s="13">
        <v>45469</v>
      </c>
      <c r="D424" s="14">
        <v>90</v>
      </c>
      <c r="E424" s="15">
        <v>45559</v>
      </c>
      <c r="F424" s="16">
        <v>8058000</v>
      </c>
      <c r="G424" s="17">
        <v>2.9000000000000001E-2</v>
      </c>
      <c r="H424" s="18">
        <v>0.99280218416480515</v>
      </c>
      <c r="I424" s="16">
        <v>8000000</v>
      </c>
    </row>
    <row r="425" spans="2:9" x14ac:dyDescent="0.25">
      <c r="B425" s="13">
        <v>45469</v>
      </c>
      <c r="C425" s="13">
        <v>45469</v>
      </c>
      <c r="D425" s="14">
        <v>90</v>
      </c>
      <c r="E425" s="15">
        <v>45559</v>
      </c>
      <c r="F425" s="16">
        <v>12087000</v>
      </c>
      <c r="G425" s="17">
        <v>2.9000000000000001E-2</v>
      </c>
      <c r="H425" s="18">
        <v>0.99280218416480515</v>
      </c>
      <c r="I425" s="16">
        <v>12000000</v>
      </c>
    </row>
    <row r="426" spans="2:9" x14ac:dyDescent="0.25">
      <c r="B426" s="13">
        <v>45469</v>
      </c>
      <c r="C426" s="13">
        <v>45469</v>
      </c>
      <c r="D426" s="14">
        <v>90</v>
      </c>
      <c r="E426" s="15">
        <v>45559</v>
      </c>
      <c r="F426" s="16">
        <v>15108750</v>
      </c>
      <c r="G426" s="17">
        <v>2.9000000000000001E-2</v>
      </c>
      <c r="H426" s="18">
        <v>0.99280218416480515</v>
      </c>
      <c r="I426" s="16">
        <v>15000000</v>
      </c>
    </row>
    <row r="427" spans="2:9" x14ac:dyDescent="0.25">
      <c r="B427" s="13">
        <v>45469</v>
      </c>
      <c r="C427" s="13">
        <v>45469</v>
      </c>
      <c r="D427" s="14">
        <v>120</v>
      </c>
      <c r="E427" s="15">
        <v>45589</v>
      </c>
      <c r="F427" s="16">
        <v>5050500</v>
      </c>
      <c r="G427" s="17">
        <v>3.0300000000000001E-2</v>
      </c>
      <c r="H427" s="18">
        <v>0.99000099000098996</v>
      </c>
      <c r="I427" s="16">
        <v>5000000</v>
      </c>
    </row>
    <row r="428" spans="2:9" x14ac:dyDescent="0.25">
      <c r="B428" s="13">
        <v>45469</v>
      </c>
      <c r="C428" s="13">
        <v>45469</v>
      </c>
      <c r="D428" s="14">
        <v>90</v>
      </c>
      <c r="E428" s="15">
        <v>45559</v>
      </c>
      <c r="F428" s="16">
        <v>30217500</v>
      </c>
      <c r="G428" s="17">
        <v>2.9000000000000001E-2</v>
      </c>
      <c r="H428" s="18">
        <v>0.99280218416480515</v>
      </c>
      <c r="I428" s="16">
        <v>30000000</v>
      </c>
    </row>
    <row r="429" spans="2:9" x14ac:dyDescent="0.25">
      <c r="B429" s="13">
        <v>45470</v>
      </c>
      <c r="C429" s="13">
        <v>45470</v>
      </c>
      <c r="D429" s="14">
        <v>358</v>
      </c>
      <c r="E429" s="15">
        <v>45828</v>
      </c>
      <c r="F429" s="16">
        <v>10387833.33</v>
      </c>
      <c r="G429" s="17">
        <v>3.9E-2</v>
      </c>
      <c r="H429" s="18">
        <v>0.96266465576716342</v>
      </c>
      <c r="I429" s="16">
        <v>10000000</v>
      </c>
    </row>
    <row r="430" spans="2:9" x14ac:dyDescent="0.25">
      <c r="B430" s="13">
        <v>45470</v>
      </c>
      <c r="C430" s="13">
        <v>45470</v>
      </c>
      <c r="D430" s="14">
        <v>60</v>
      </c>
      <c r="E430" s="15">
        <v>45530</v>
      </c>
      <c r="F430" s="16">
        <v>10044166.67</v>
      </c>
      <c r="G430" s="17">
        <v>2.6499999999999999E-2</v>
      </c>
      <c r="H430" s="18">
        <v>0.99560275450095403</v>
      </c>
      <c r="I430" s="16">
        <v>10000000</v>
      </c>
    </row>
    <row r="431" spans="2:9" x14ac:dyDescent="0.25">
      <c r="B431" s="13">
        <v>45470</v>
      </c>
      <c r="C431" s="13">
        <v>45470</v>
      </c>
      <c r="D431" s="14">
        <v>196</v>
      </c>
      <c r="E431" s="15">
        <v>45666</v>
      </c>
      <c r="F431" s="16">
        <v>25476388.890000001</v>
      </c>
      <c r="G431" s="17">
        <v>3.5000000000000003E-2</v>
      </c>
      <c r="H431" s="18">
        <v>0.98130076868560212</v>
      </c>
      <c r="I431" s="16">
        <v>25000000</v>
      </c>
    </row>
    <row r="432" spans="2:9" x14ac:dyDescent="0.25">
      <c r="B432" s="13">
        <v>45470</v>
      </c>
      <c r="C432" s="13">
        <v>45470</v>
      </c>
      <c r="D432" s="14">
        <v>189</v>
      </c>
      <c r="E432" s="15">
        <v>45659</v>
      </c>
      <c r="F432" s="16">
        <v>50892500</v>
      </c>
      <c r="G432" s="17">
        <v>3.4000000000000002E-2</v>
      </c>
      <c r="H432" s="18">
        <v>0.98246303482831465</v>
      </c>
      <c r="I432" s="16">
        <v>50000000</v>
      </c>
    </row>
    <row r="433" spans="2:9" x14ac:dyDescent="0.25">
      <c r="B433" s="13">
        <v>45478</v>
      </c>
      <c r="C433" s="13">
        <v>45478</v>
      </c>
      <c r="D433" s="14">
        <v>220</v>
      </c>
      <c r="E433" s="15">
        <v>45698</v>
      </c>
      <c r="F433" s="16">
        <v>20881067.66</v>
      </c>
      <c r="G433" s="17">
        <v>3.5000000000000003E-2</v>
      </c>
      <c r="H433" s="18">
        <v>0.97905901550176777</v>
      </c>
      <c r="I433" s="16">
        <v>20443797.550000001</v>
      </c>
    </row>
    <row r="434" spans="2:9" x14ac:dyDescent="0.25">
      <c r="B434" s="13">
        <v>45478</v>
      </c>
      <c r="C434" s="13">
        <v>45478</v>
      </c>
      <c r="D434" s="14">
        <v>181</v>
      </c>
      <c r="E434" s="15">
        <v>45659</v>
      </c>
      <c r="F434" s="16">
        <v>13862181.93</v>
      </c>
      <c r="G434" s="17">
        <v>3.4000000000000002E-2</v>
      </c>
      <c r="H434" s="18">
        <v>0.98319286420467888</v>
      </c>
      <c r="I434" s="16">
        <v>13629198.359999999</v>
      </c>
    </row>
    <row r="435" spans="2:9" x14ac:dyDescent="0.25">
      <c r="B435" s="13">
        <v>45478</v>
      </c>
      <c r="C435" s="13">
        <v>45478</v>
      </c>
      <c r="D435" s="14">
        <v>195</v>
      </c>
      <c r="E435" s="15">
        <v>45673</v>
      </c>
      <c r="F435" s="16">
        <v>46872083.329999998</v>
      </c>
      <c r="G435" s="17">
        <v>3.5000000000000003E-2</v>
      </c>
      <c r="H435" s="18">
        <v>0.98139439787364535</v>
      </c>
      <c r="I435" s="16">
        <v>46000000</v>
      </c>
    </row>
    <row r="436" spans="2:9" x14ac:dyDescent="0.25">
      <c r="B436" s="13">
        <v>45481</v>
      </c>
      <c r="C436" s="13">
        <v>45481</v>
      </c>
      <c r="D436" s="14">
        <v>94</v>
      </c>
      <c r="E436" s="15">
        <v>45575</v>
      </c>
      <c r="F436" s="16">
        <v>10075722.220000001</v>
      </c>
      <c r="G436" s="17">
        <v>2.9000000000000001E-2</v>
      </c>
      <c r="H436" s="18">
        <v>0.99248468540992363</v>
      </c>
      <c r="I436" s="16">
        <v>10000000</v>
      </c>
    </row>
    <row r="437" spans="2:9" x14ac:dyDescent="0.25">
      <c r="B437" s="13">
        <v>45481</v>
      </c>
      <c r="C437" s="13">
        <v>45481</v>
      </c>
      <c r="D437" s="14">
        <v>94</v>
      </c>
      <c r="E437" s="15">
        <v>45575</v>
      </c>
      <c r="F437" s="16">
        <v>10075722.220000001</v>
      </c>
      <c r="G437" s="17">
        <v>2.9000000000000001E-2</v>
      </c>
      <c r="H437" s="18">
        <v>0.99248468540992363</v>
      </c>
      <c r="I437" s="16">
        <v>10000000</v>
      </c>
    </row>
    <row r="438" spans="2:9" x14ac:dyDescent="0.25">
      <c r="B438" s="13">
        <v>45482</v>
      </c>
      <c r="C438" s="13">
        <v>45482</v>
      </c>
      <c r="D438" s="14">
        <v>156</v>
      </c>
      <c r="E438" s="15">
        <v>45638</v>
      </c>
      <c r="F438" s="16">
        <v>4866976</v>
      </c>
      <c r="G438" s="17">
        <v>3.2199999999999999E-2</v>
      </c>
      <c r="H438" s="18">
        <v>0.98623868291111372</v>
      </c>
      <c r="I438" s="16">
        <v>4800000</v>
      </c>
    </row>
    <row r="439" spans="2:9" x14ac:dyDescent="0.25">
      <c r="B439" s="13">
        <v>45484</v>
      </c>
      <c r="C439" s="13">
        <v>45484</v>
      </c>
      <c r="D439" s="14">
        <v>60</v>
      </c>
      <c r="E439" s="15">
        <v>45544</v>
      </c>
      <c r="F439" s="16">
        <v>99253441.75</v>
      </c>
      <c r="G439" s="17">
        <v>2.6499999999999999E-2</v>
      </c>
      <c r="H439" s="18">
        <v>0.99560275450095403</v>
      </c>
      <c r="I439" s="16">
        <v>98817000</v>
      </c>
    </row>
    <row r="440" spans="2:9" x14ac:dyDescent="0.25">
      <c r="B440" s="13">
        <v>45484</v>
      </c>
      <c r="C440" s="13">
        <v>45484</v>
      </c>
      <c r="D440" s="14">
        <v>120</v>
      </c>
      <c r="E440" s="15">
        <v>45604</v>
      </c>
      <c r="F440" s="16">
        <v>10101000</v>
      </c>
      <c r="G440" s="17">
        <v>3.0300000000000001E-2</v>
      </c>
      <c r="H440" s="18">
        <v>0.99000099000098996</v>
      </c>
      <c r="I440" s="16">
        <v>10000000</v>
      </c>
    </row>
    <row r="441" spans="2:9" x14ac:dyDescent="0.25">
      <c r="B441" s="13">
        <v>45488</v>
      </c>
      <c r="C441" s="13">
        <v>45488</v>
      </c>
      <c r="D441" s="14">
        <v>120</v>
      </c>
      <c r="E441" s="15">
        <v>45608</v>
      </c>
      <c r="F441" s="16">
        <v>10101000</v>
      </c>
      <c r="G441" s="17">
        <v>3.0300000000000001E-2</v>
      </c>
      <c r="H441" s="18">
        <v>0.99000099000098996</v>
      </c>
      <c r="I441" s="16">
        <v>10000000</v>
      </c>
    </row>
    <row r="442" spans="2:9" x14ac:dyDescent="0.25">
      <c r="B442" s="13">
        <v>45492</v>
      </c>
      <c r="C442" s="13">
        <v>45492</v>
      </c>
      <c r="D442" s="14">
        <v>357</v>
      </c>
      <c r="E442" s="15">
        <v>45849</v>
      </c>
      <c r="F442" s="16">
        <v>51933750</v>
      </c>
      <c r="G442" s="17">
        <v>3.9E-2</v>
      </c>
      <c r="H442" s="18">
        <v>0.96276506125592698</v>
      </c>
      <c r="I442" s="16">
        <v>50000000</v>
      </c>
    </row>
    <row r="443" spans="2:9" x14ac:dyDescent="0.25">
      <c r="B443" s="13">
        <v>45498</v>
      </c>
      <c r="C443" s="13">
        <v>45498</v>
      </c>
      <c r="D443" s="14">
        <v>91</v>
      </c>
      <c r="E443" s="15">
        <v>45589</v>
      </c>
      <c r="F443" s="16">
        <v>10073305.560000001</v>
      </c>
      <c r="G443" s="17">
        <v>2.9000000000000001E-2</v>
      </c>
      <c r="H443" s="18">
        <v>0.99272279043346134</v>
      </c>
      <c r="I443" s="16">
        <v>10000000</v>
      </c>
    </row>
    <row r="444" spans="2:9" x14ac:dyDescent="0.25">
      <c r="B444" s="13">
        <v>45498</v>
      </c>
      <c r="C444" s="13">
        <v>45498</v>
      </c>
      <c r="D444" s="14">
        <v>120</v>
      </c>
      <c r="E444" s="15">
        <v>45618</v>
      </c>
      <c r="F444" s="16">
        <v>15151500</v>
      </c>
      <c r="G444" s="17">
        <v>3.0300000000000001E-2</v>
      </c>
      <c r="H444" s="18">
        <v>0.99000099000098996</v>
      </c>
      <c r="I444" s="16">
        <v>15000000</v>
      </c>
    </row>
    <row r="445" spans="2:9" x14ac:dyDescent="0.25">
      <c r="B445" s="13">
        <v>45502</v>
      </c>
      <c r="C445" s="13">
        <v>45502</v>
      </c>
      <c r="D445" s="14">
        <v>94</v>
      </c>
      <c r="E445" s="15">
        <v>45596</v>
      </c>
      <c r="F445" s="16">
        <v>20151444.440000001</v>
      </c>
      <c r="G445" s="17">
        <v>2.9000000000000001E-2</v>
      </c>
      <c r="H445" s="18">
        <v>0.99248468540992363</v>
      </c>
      <c r="I445" s="16">
        <v>20000000</v>
      </c>
    </row>
    <row r="446" spans="2:9" x14ac:dyDescent="0.25">
      <c r="B446" s="13">
        <v>45503</v>
      </c>
      <c r="C446" s="13">
        <v>45503</v>
      </c>
      <c r="D446" s="14">
        <v>359</v>
      </c>
      <c r="E446" s="15">
        <v>45862</v>
      </c>
      <c r="F446" s="16">
        <v>17732466.260000002</v>
      </c>
      <c r="G446" s="17">
        <v>3.9E-2</v>
      </c>
      <c r="H446" s="18">
        <v>0.96256427121852606</v>
      </c>
      <c r="I446" s="16">
        <v>17068638.460000001</v>
      </c>
    </row>
    <row r="447" spans="2:9" x14ac:dyDescent="0.25">
      <c r="B447" s="13">
        <v>45505</v>
      </c>
      <c r="C447" s="13">
        <v>45505</v>
      </c>
      <c r="D447" s="14">
        <v>221</v>
      </c>
      <c r="E447" s="15">
        <f>+C447+D447</f>
        <v>45726</v>
      </c>
      <c r="F447" s="16">
        <v>19478349.34</v>
      </c>
      <c r="G447" s="17">
        <v>3.5000000000000003E-2</v>
      </c>
      <c r="H447" s="18">
        <v>0.97896583137313553</v>
      </c>
      <c r="I447" s="16">
        <v>19068638.460000001</v>
      </c>
    </row>
    <row r="448" spans="2:9" x14ac:dyDescent="0.25">
      <c r="B448" s="13">
        <v>45505</v>
      </c>
      <c r="C448" s="13">
        <v>45505</v>
      </c>
      <c r="D448" s="14">
        <v>181</v>
      </c>
      <c r="E448" s="15">
        <f>+C448+D448</f>
        <v>45686</v>
      </c>
      <c r="F448" s="16">
        <v>4983762.78</v>
      </c>
      <c r="G448" s="17">
        <v>3.4000000000000002E-2</v>
      </c>
      <c r="H448" s="18">
        <v>0.98319286420467888</v>
      </c>
      <c r="I448" s="16">
        <v>4900000</v>
      </c>
    </row>
    <row r="449" spans="2:9" x14ac:dyDescent="0.25">
      <c r="B449" s="13">
        <v>45512</v>
      </c>
      <c r="C449" s="13">
        <v>45512</v>
      </c>
      <c r="D449" s="14">
        <v>160</v>
      </c>
      <c r="E449" s="15">
        <f>+C449+D449</f>
        <v>45672</v>
      </c>
      <c r="F449" s="16">
        <v>7520949.5599999996</v>
      </c>
      <c r="G449" s="17">
        <v>3.2199999999999999E-2</v>
      </c>
      <c r="H449" s="18">
        <v>0.98589080711594068</v>
      </c>
      <c r="I449" s="16">
        <v>7414835.0300000003</v>
      </c>
    </row>
    <row r="450" spans="2:9" x14ac:dyDescent="0.25">
      <c r="B450" s="13">
        <v>45519</v>
      </c>
      <c r="C450" s="13">
        <v>45519</v>
      </c>
      <c r="D450" s="14">
        <v>232</v>
      </c>
      <c r="E450" s="15">
        <v>45751</v>
      </c>
      <c r="F450" s="16">
        <v>4091511.11</v>
      </c>
      <c r="G450" s="17">
        <v>3.5499999999999997E-2</v>
      </c>
      <c r="H450" s="18">
        <v>0.97763390869</v>
      </c>
      <c r="I450" s="16">
        <v>4000000</v>
      </c>
    </row>
    <row r="451" spans="2:9" x14ac:dyDescent="0.25">
      <c r="B451" s="13">
        <v>45519</v>
      </c>
      <c r="C451" s="13">
        <v>45519</v>
      </c>
      <c r="D451" s="14">
        <v>90</v>
      </c>
      <c r="E451" s="15">
        <v>45609</v>
      </c>
      <c r="F451" s="16">
        <v>4029000</v>
      </c>
      <c r="G451" s="17">
        <v>2.9000000000000001E-2</v>
      </c>
      <c r="H451" s="18">
        <v>0.99280218415999999</v>
      </c>
      <c r="I451" s="16">
        <v>4000000</v>
      </c>
    </row>
    <row r="452" spans="2:9" x14ac:dyDescent="0.25">
      <c r="B452" s="13">
        <v>45523</v>
      </c>
      <c r="C452" s="13">
        <v>45523</v>
      </c>
      <c r="D452" s="14">
        <v>88</v>
      </c>
      <c r="E452" s="15">
        <v>45611</v>
      </c>
      <c r="F452" s="16">
        <v>15106333.33</v>
      </c>
      <c r="G452" s="17">
        <v>2.9000000000000001E-2</v>
      </c>
      <c r="H452" s="18">
        <v>0.99296099999999998</v>
      </c>
      <c r="I452" s="16">
        <v>15000000</v>
      </c>
    </row>
    <row r="453" spans="2:9" x14ac:dyDescent="0.25">
      <c r="B453" s="13">
        <v>45523</v>
      </c>
      <c r="C453" s="13">
        <v>45523</v>
      </c>
      <c r="D453" s="14">
        <v>185</v>
      </c>
      <c r="E453" s="15">
        <v>45708</v>
      </c>
      <c r="F453" s="16">
        <v>12209666.67</v>
      </c>
      <c r="G453" s="17">
        <v>3.4000000000000002E-2</v>
      </c>
      <c r="H453" s="18">
        <v>0.98282780000000003</v>
      </c>
      <c r="I453" s="16">
        <v>12000000</v>
      </c>
    </row>
    <row r="454" spans="2:9" x14ac:dyDescent="0.25">
      <c r="B454" s="13">
        <v>45525</v>
      </c>
      <c r="C454" s="13">
        <v>45525</v>
      </c>
      <c r="D454" s="14">
        <v>359</v>
      </c>
      <c r="E454" s="15">
        <v>45884</v>
      </c>
      <c r="F454" s="16">
        <v>33450802.050000001</v>
      </c>
      <c r="G454" s="17">
        <v>3.9E-2</v>
      </c>
      <c r="H454" s="18">
        <v>0.96256430000000004</v>
      </c>
      <c r="I454" s="16">
        <v>32198546.899999999</v>
      </c>
    </row>
    <row r="455" spans="2:9" x14ac:dyDescent="0.25">
      <c r="B455" s="13">
        <v>45525</v>
      </c>
      <c r="C455" s="13">
        <v>45525</v>
      </c>
      <c r="D455" s="14">
        <v>271</v>
      </c>
      <c r="E455" s="15">
        <v>45796</v>
      </c>
      <c r="F455" s="16">
        <v>22055497.800000001</v>
      </c>
      <c r="G455" s="17">
        <v>3.6499999999999998E-2</v>
      </c>
      <c r="H455" s="18">
        <v>0.97325839999999997</v>
      </c>
      <c r="I455" s="16">
        <v>21465697.940000001</v>
      </c>
    </row>
    <row r="456" spans="2:9" x14ac:dyDescent="0.25">
      <c r="B456" s="13">
        <v>45530</v>
      </c>
      <c r="C456" s="13">
        <v>45530</v>
      </c>
      <c r="D456" s="14">
        <v>182</v>
      </c>
      <c r="E456" s="15">
        <v>45712</v>
      </c>
      <c r="F456" s="16">
        <v>4984225.5599999996</v>
      </c>
      <c r="G456" s="17">
        <v>3.4000000000000002E-2</v>
      </c>
      <c r="H456" s="18">
        <v>0.98310160000000002</v>
      </c>
      <c r="I456" s="16">
        <v>4900000</v>
      </c>
    </row>
    <row r="457" spans="2:9" x14ac:dyDescent="0.25">
      <c r="B457" s="13">
        <v>45533</v>
      </c>
      <c r="C457" s="13">
        <v>45533</v>
      </c>
      <c r="D457" s="14">
        <v>90</v>
      </c>
      <c r="E457" s="15">
        <v>45623</v>
      </c>
      <c r="F457" s="16">
        <v>10072500</v>
      </c>
      <c r="G457" s="17">
        <v>2.9000000000000001E-2</v>
      </c>
      <c r="H457" s="18">
        <v>0.99280219999999997</v>
      </c>
      <c r="I457" s="16">
        <v>10000000</v>
      </c>
    </row>
    <row r="458" spans="2:9" x14ac:dyDescent="0.25">
      <c r="B458" s="13">
        <v>45538</v>
      </c>
      <c r="C458" s="13">
        <v>45538</v>
      </c>
      <c r="D458" s="14">
        <v>182</v>
      </c>
      <c r="E458" s="15">
        <v>45720</v>
      </c>
      <c r="F458" s="16">
        <v>4984225.5599999996</v>
      </c>
      <c r="G458" s="17">
        <v>3.4000000000000002E-2</v>
      </c>
      <c r="H458" s="18">
        <v>0.98310160000000002</v>
      </c>
      <c r="I458" s="16">
        <v>4900000</v>
      </c>
    </row>
    <row r="459" spans="2:9" x14ac:dyDescent="0.25">
      <c r="B459" s="13">
        <v>45545</v>
      </c>
      <c r="C459" s="13">
        <v>45545</v>
      </c>
      <c r="D459" s="14">
        <v>90</v>
      </c>
      <c r="E459" s="15">
        <v>45635</v>
      </c>
      <c r="F459" s="16">
        <v>99973029.200000003</v>
      </c>
      <c r="G459" s="17">
        <v>2.9000000000000001E-2</v>
      </c>
      <c r="H459" s="18">
        <v>0.99280219999999997</v>
      </c>
      <c r="I459" s="16">
        <v>99253441.75</v>
      </c>
    </row>
    <row r="460" spans="2:9" x14ac:dyDescent="0.25">
      <c r="B460" s="13">
        <v>45545</v>
      </c>
      <c r="C460" s="13">
        <v>45545</v>
      </c>
      <c r="D460" s="14">
        <v>30</v>
      </c>
      <c r="E460" s="15">
        <v>45575</v>
      </c>
      <c r="F460" s="16">
        <v>28753941.68</v>
      </c>
      <c r="G460" s="17">
        <v>2.3800000000000002E-2</v>
      </c>
      <c r="H460" s="18">
        <v>0.99802060000000004</v>
      </c>
      <c r="I460" s="16">
        <v>28697025.91</v>
      </c>
    </row>
    <row r="461" spans="2:9" x14ac:dyDescent="0.25">
      <c r="B461" s="13">
        <v>45545</v>
      </c>
      <c r="C461" s="13">
        <v>45545</v>
      </c>
      <c r="D461" s="14">
        <v>90</v>
      </c>
      <c r="E461" s="15">
        <v>45635</v>
      </c>
      <c r="F461" s="16">
        <v>306596.94</v>
      </c>
      <c r="G461" s="17">
        <v>2.9000000000000001E-2</v>
      </c>
      <c r="H461" s="18">
        <v>0.99280219999999997</v>
      </c>
      <c r="I461" s="16">
        <v>304390.11</v>
      </c>
    </row>
    <row r="462" spans="2:9" x14ac:dyDescent="0.25">
      <c r="B462" s="13">
        <v>45546</v>
      </c>
      <c r="C462" s="13">
        <v>45546</v>
      </c>
      <c r="D462" s="14">
        <v>90</v>
      </c>
      <c r="E462" s="15">
        <v>45636</v>
      </c>
      <c r="F462" s="16">
        <v>4066259.03</v>
      </c>
      <c r="G462" s="17">
        <v>2.9000000000000001E-2</v>
      </c>
      <c r="H462" s="18">
        <v>0.99280219999999997</v>
      </c>
      <c r="I462" s="16">
        <v>4036990.85</v>
      </c>
    </row>
    <row r="463" spans="2:9" x14ac:dyDescent="0.25">
      <c r="B463" s="13">
        <v>45551</v>
      </c>
      <c r="C463" s="13">
        <v>45551</v>
      </c>
      <c r="D463" s="14">
        <v>88</v>
      </c>
      <c r="E463" s="15">
        <v>45639</v>
      </c>
      <c r="F463" s="16">
        <v>12085066.67</v>
      </c>
      <c r="G463" s="17">
        <v>2.9000000000000001E-2</v>
      </c>
      <c r="H463" s="18">
        <v>0.99296099999999998</v>
      </c>
      <c r="I463" s="16">
        <v>12000000</v>
      </c>
    </row>
    <row r="464" spans="2:9" x14ac:dyDescent="0.25">
      <c r="B464" s="13">
        <v>45555</v>
      </c>
      <c r="C464" s="13">
        <v>45555</v>
      </c>
      <c r="D464" s="14">
        <v>122</v>
      </c>
      <c r="E464" s="15">
        <v>45677</v>
      </c>
      <c r="F464" s="16">
        <v>10102683.33</v>
      </c>
      <c r="G464" s="17">
        <v>3.0300000000000001E-2</v>
      </c>
      <c r="H464" s="18">
        <v>0.98983603366102402</v>
      </c>
      <c r="I464" s="16">
        <v>10000000</v>
      </c>
    </row>
    <row r="465" spans="2:9" x14ac:dyDescent="0.25">
      <c r="B465" s="13">
        <v>45555</v>
      </c>
      <c r="C465" s="13">
        <v>45555</v>
      </c>
      <c r="D465" s="14">
        <v>90</v>
      </c>
      <c r="E465" s="15">
        <v>45645</v>
      </c>
      <c r="F465" s="16">
        <v>10072500</v>
      </c>
      <c r="G465" s="17">
        <v>2.9000000000000001E-2</v>
      </c>
      <c r="H465" s="18">
        <v>0.99280218416480515</v>
      </c>
      <c r="I465" s="16">
        <v>10000000</v>
      </c>
    </row>
    <row r="466" spans="2:9" x14ac:dyDescent="0.25">
      <c r="B466" s="13">
        <v>45555</v>
      </c>
      <c r="C466" s="13">
        <v>45555</v>
      </c>
      <c r="D466" s="14">
        <v>124</v>
      </c>
      <c r="E466" s="15">
        <v>45679</v>
      </c>
      <c r="F466" s="16">
        <v>4850096</v>
      </c>
      <c r="G466" s="17">
        <v>3.0300000000000001E-2</v>
      </c>
      <c r="H466" s="18">
        <v>0.98967113228274251</v>
      </c>
      <c r="I466" s="16">
        <v>4800000</v>
      </c>
    </row>
    <row r="467" spans="2:9" x14ac:dyDescent="0.25">
      <c r="B467" s="13">
        <v>45555</v>
      </c>
      <c r="C467" s="13">
        <v>45555</v>
      </c>
      <c r="D467" s="14">
        <v>181</v>
      </c>
      <c r="E467" s="15">
        <v>45736</v>
      </c>
      <c r="F467" s="16">
        <v>3763249.44</v>
      </c>
      <c r="G467" s="17">
        <v>3.4000000000000002E-2</v>
      </c>
      <c r="H467" s="18">
        <v>0.98319286420467888</v>
      </c>
      <c r="I467" s="16">
        <v>3700000</v>
      </c>
    </row>
    <row r="468" spans="2:9" x14ac:dyDescent="0.25">
      <c r="B468" s="13">
        <v>45559</v>
      </c>
      <c r="C468" s="13">
        <v>45559</v>
      </c>
      <c r="D468" s="14">
        <v>203</v>
      </c>
      <c r="E468" s="15">
        <f>+C468+D468</f>
        <v>45762</v>
      </c>
      <c r="F468" s="16">
        <v>30575166.670000002</v>
      </c>
      <c r="G468" s="17">
        <v>3.4000000000000002E-2</v>
      </c>
      <c r="H468" s="18">
        <v>0.98118843723937188</v>
      </c>
      <c r="I468" s="16">
        <v>30000000</v>
      </c>
    </row>
    <row r="469" spans="2:9" x14ac:dyDescent="0.25">
      <c r="B469" s="13">
        <v>45559</v>
      </c>
      <c r="C469" s="13">
        <v>45559</v>
      </c>
      <c r="D469" s="14">
        <v>45</v>
      </c>
      <c r="E469" s="15">
        <f>+C469+D469</f>
        <v>45604</v>
      </c>
      <c r="F469" s="16">
        <v>8023800</v>
      </c>
      <c r="G469" s="17">
        <v>2.3800000000000002E-2</v>
      </c>
      <c r="H469" s="18">
        <v>0.99703382437249188</v>
      </c>
      <c r="I469" s="16">
        <v>8000000</v>
      </c>
    </row>
    <row r="470" spans="2:9" x14ac:dyDescent="0.25">
      <c r="B470" s="13">
        <v>45559</v>
      </c>
      <c r="C470" s="13">
        <v>45559</v>
      </c>
      <c r="D470" s="14">
        <v>62</v>
      </c>
      <c r="E470" s="15">
        <f>+C470+D470</f>
        <v>45621</v>
      </c>
      <c r="F470" s="16">
        <v>12054766.67</v>
      </c>
      <c r="G470" s="17">
        <v>2.6499999999999999E-2</v>
      </c>
      <c r="H470" s="18">
        <v>0.99545684556316594</v>
      </c>
      <c r="I470" s="16">
        <v>12000000</v>
      </c>
    </row>
    <row r="471" spans="2:9" x14ac:dyDescent="0.25">
      <c r="B471" s="13">
        <v>45559</v>
      </c>
      <c r="C471" s="13">
        <v>45559</v>
      </c>
      <c r="D471" s="14">
        <v>90</v>
      </c>
      <c r="E471" s="15">
        <f>+C471+D471</f>
        <v>45649</v>
      </c>
      <c r="F471" s="16">
        <v>15108750</v>
      </c>
      <c r="G471" s="17">
        <v>2.9000000000000001E-2</v>
      </c>
      <c r="H471" s="18">
        <v>0.99280218416480515</v>
      </c>
      <c r="I471" s="16">
        <v>15000000</v>
      </c>
    </row>
    <row r="472" spans="2:9" x14ac:dyDescent="0.25">
      <c r="B472" s="13">
        <v>45569</v>
      </c>
      <c r="C472" s="13">
        <v>45569</v>
      </c>
      <c r="D472" s="14">
        <v>182</v>
      </c>
      <c r="E472" s="15">
        <v>45751</v>
      </c>
      <c r="F472" s="16">
        <v>4933366.1100000003</v>
      </c>
      <c r="G472" s="17">
        <v>3.4000000000000002E-2</v>
      </c>
      <c r="H472" s="18">
        <v>0.98310157624000005</v>
      </c>
      <c r="I472" s="16">
        <v>4850000</v>
      </c>
    </row>
    <row r="473" spans="2:9" x14ac:dyDescent="0.25">
      <c r="B473" s="13">
        <v>45575</v>
      </c>
      <c r="C473" s="13">
        <v>45575</v>
      </c>
      <c r="D473" s="14">
        <v>32</v>
      </c>
      <c r="E473" s="15">
        <v>45607</v>
      </c>
      <c r="F473" s="16">
        <v>28814772.239999998</v>
      </c>
      <c r="G473" s="17">
        <v>2.3800000000000002E-2</v>
      </c>
      <c r="H473" s="18">
        <v>0.99788891060830409</v>
      </c>
      <c r="I473" s="16">
        <v>28753941.68</v>
      </c>
    </row>
    <row r="474" spans="2:9" x14ac:dyDescent="0.25">
      <c r="B474" s="13">
        <v>45575</v>
      </c>
      <c r="C474" s="13">
        <v>45575</v>
      </c>
      <c r="D474" s="14">
        <v>90</v>
      </c>
      <c r="E474" s="15">
        <v>45665</v>
      </c>
      <c r="F474" s="16">
        <v>15108750</v>
      </c>
      <c r="G474" s="17">
        <v>2.9000000000000001E-2</v>
      </c>
      <c r="H474" s="18">
        <v>0.99280218416480515</v>
      </c>
      <c r="I474" s="16">
        <v>15000000</v>
      </c>
    </row>
    <row r="475" spans="2:9" x14ac:dyDescent="0.25">
      <c r="B475" s="13">
        <v>45575</v>
      </c>
      <c r="C475" s="13">
        <v>45575</v>
      </c>
      <c r="D475" s="14">
        <v>95</v>
      </c>
      <c r="E475" s="15">
        <v>45670</v>
      </c>
      <c r="F475" s="16">
        <v>10076527.779999999</v>
      </c>
      <c r="G475" s="17">
        <v>2.9000000000000001E-2</v>
      </c>
      <c r="H475" s="18">
        <v>0.99240534222999999</v>
      </c>
      <c r="I475" s="16">
        <v>10000000</v>
      </c>
    </row>
    <row r="476" spans="2:9" x14ac:dyDescent="0.25">
      <c r="B476" s="13">
        <v>45575</v>
      </c>
      <c r="C476" s="13">
        <v>45575</v>
      </c>
      <c r="D476" s="14">
        <v>95</v>
      </c>
      <c r="E476" s="15">
        <v>45670</v>
      </c>
      <c r="F476" s="16">
        <v>10076527.779999999</v>
      </c>
      <c r="G476" s="17">
        <v>2.9000000000000001E-2</v>
      </c>
      <c r="H476" s="18">
        <v>0.99240534222999999</v>
      </c>
      <c r="I476" s="16">
        <v>10000000</v>
      </c>
    </row>
    <row r="477" spans="2:9" x14ac:dyDescent="0.25">
      <c r="B477" s="13">
        <v>45580</v>
      </c>
      <c r="C477" s="13">
        <v>45580</v>
      </c>
      <c r="D477" s="14">
        <v>182</v>
      </c>
      <c r="E477" s="15">
        <v>45762</v>
      </c>
      <c r="F477" s="16">
        <v>20198465.082271334</v>
      </c>
      <c r="G477" s="17">
        <v>3.4000000000000002E-2</v>
      </c>
      <c r="H477" s="18">
        <v>0.98310157623952721</v>
      </c>
      <c r="I477" s="16">
        <v>19857142.859999999</v>
      </c>
    </row>
    <row r="478" spans="2:9" x14ac:dyDescent="0.25">
      <c r="B478" s="13">
        <v>45589</v>
      </c>
      <c r="C478" s="13">
        <v>45589</v>
      </c>
      <c r="D478" s="14">
        <v>56</v>
      </c>
      <c r="E478" s="15">
        <v>45645</v>
      </c>
      <c r="F478" s="16">
        <v>5020611</v>
      </c>
      <c r="G478" s="17">
        <v>2.6499999999999999E-2</v>
      </c>
      <c r="H478" s="18">
        <v>0.22957595089880578</v>
      </c>
      <c r="I478" s="16">
        <v>5000000</v>
      </c>
    </row>
    <row r="479" spans="2:9" x14ac:dyDescent="0.25">
      <c r="B479" s="13">
        <v>45589</v>
      </c>
      <c r="C479" s="13">
        <v>45589</v>
      </c>
      <c r="D479" s="14">
        <v>90</v>
      </c>
      <c r="E479" s="15">
        <v>45679</v>
      </c>
      <c r="F479" s="16">
        <v>10072500</v>
      </c>
      <c r="G479" s="17">
        <v>2.9000000000000001E-2</v>
      </c>
      <c r="H479" s="18">
        <v>0.21402060899564287</v>
      </c>
      <c r="I479" s="16">
        <v>10000000</v>
      </c>
    </row>
    <row r="480" spans="2:9" x14ac:dyDescent="0.25">
      <c r="B480" s="13">
        <v>45604</v>
      </c>
      <c r="C480" s="13">
        <v>45604</v>
      </c>
      <c r="D480" s="14">
        <v>68</v>
      </c>
      <c r="E480" s="15">
        <v>45672</v>
      </c>
      <c r="F480" s="16">
        <v>10000000</v>
      </c>
      <c r="G480" s="17">
        <v>2.6499999999999999E-2</v>
      </c>
      <c r="H480" s="18">
        <v>0.99501937523839012</v>
      </c>
      <c r="I480" s="16">
        <v>9950193.75</v>
      </c>
    </row>
    <row r="481" spans="2:9" x14ac:dyDescent="0.25">
      <c r="B481" s="13">
        <v>45604</v>
      </c>
      <c r="C481" s="13">
        <v>45604</v>
      </c>
      <c r="D481" s="14">
        <v>75</v>
      </c>
      <c r="E481" s="15">
        <v>45679</v>
      </c>
      <c r="F481" s="16">
        <v>20000000</v>
      </c>
      <c r="G481" s="17">
        <v>2.6499999999999999E-2</v>
      </c>
      <c r="H481" s="18">
        <v>0.99450947891847086</v>
      </c>
      <c r="I481" s="16">
        <v>19890189.579999998</v>
      </c>
    </row>
    <row r="482" spans="2:9" x14ac:dyDescent="0.25">
      <c r="B482" s="13">
        <v>45604</v>
      </c>
      <c r="C482" s="13">
        <v>45604</v>
      </c>
      <c r="D482" s="14">
        <v>82</v>
      </c>
      <c r="E482" s="15">
        <v>45686</v>
      </c>
      <c r="F482" s="16">
        <v>20000000</v>
      </c>
      <c r="G482" s="17">
        <v>2.9000000000000001E-2</v>
      </c>
      <c r="H482" s="18">
        <v>0.99343779147740763</v>
      </c>
      <c r="I482" s="16">
        <v>19868755.829999998</v>
      </c>
    </row>
    <row r="483" spans="2:9" x14ac:dyDescent="0.25">
      <c r="B483" s="13">
        <v>45604</v>
      </c>
      <c r="C483" s="13">
        <v>45604</v>
      </c>
      <c r="D483" s="14">
        <v>122</v>
      </c>
      <c r="E483" s="15">
        <v>45726</v>
      </c>
      <c r="F483" s="16">
        <v>10102683.33</v>
      </c>
      <c r="G483" s="17">
        <v>3.0300000000000001E-2</v>
      </c>
      <c r="H483" s="18">
        <v>0.98983603366102402</v>
      </c>
      <c r="I483" s="16">
        <v>10000000</v>
      </c>
    </row>
    <row r="484" spans="2:9" x14ac:dyDescent="0.25">
      <c r="B484" s="13">
        <v>45604</v>
      </c>
      <c r="C484" s="13">
        <v>45604</v>
      </c>
      <c r="D484" s="14">
        <v>75</v>
      </c>
      <c r="E484" s="15">
        <v>45679</v>
      </c>
      <c r="F484" s="16">
        <v>8046333.3300000001</v>
      </c>
      <c r="G484" s="17">
        <v>2.7799999999999998E-2</v>
      </c>
      <c r="H484" s="18">
        <v>0.99424168358258425</v>
      </c>
      <c r="I484" s="16">
        <v>8000000</v>
      </c>
    </row>
    <row r="485" spans="2:9" x14ac:dyDescent="0.25">
      <c r="B485" s="13">
        <v>45607</v>
      </c>
      <c r="C485" s="13">
        <v>45607</v>
      </c>
      <c r="D485" s="14">
        <v>30</v>
      </c>
      <c r="E485" s="15">
        <f>+C485+D485</f>
        <v>45637</v>
      </c>
      <c r="F485" s="16">
        <v>28871921.539999999</v>
      </c>
      <c r="G485" s="17">
        <v>2.3800000000000002E-2</v>
      </c>
      <c r="H485" s="18">
        <f t="shared" ref="H485" si="2">(1/(((G485*C485)/360)+1))</f>
        <v>0.24905797280923422</v>
      </c>
      <c r="I485" s="16">
        <v>28814772.239999998</v>
      </c>
    </row>
    <row r="486" spans="2:9" x14ac:dyDescent="0.25">
      <c r="B486" s="13">
        <v>45608</v>
      </c>
      <c r="C486" s="13">
        <v>45608</v>
      </c>
      <c r="D486" s="14">
        <v>93</v>
      </c>
      <c r="E486" s="15">
        <f>+C486+D486</f>
        <v>45701</v>
      </c>
      <c r="F486" s="16">
        <v>10074916.67</v>
      </c>
      <c r="G486" s="17">
        <v>2.9000000000000001E-2</v>
      </c>
      <c r="H486" s="18">
        <v>0.99256404105906582</v>
      </c>
      <c r="I486" s="16">
        <v>10000000</v>
      </c>
    </row>
    <row r="487" spans="2:9" x14ac:dyDescent="0.25">
      <c r="B487" s="13">
        <v>45608</v>
      </c>
      <c r="C487" s="13">
        <v>45608</v>
      </c>
      <c r="D487" s="14">
        <v>359</v>
      </c>
      <c r="E487" s="15">
        <f>+C487+D487</f>
        <v>45967</v>
      </c>
      <c r="F487" s="16">
        <v>200000000</v>
      </c>
      <c r="G487" s="17">
        <v>3.9E-2</v>
      </c>
      <c r="H487" s="18">
        <v>0.96256427121852606</v>
      </c>
      <c r="I487" s="16">
        <v>192512854.24000001</v>
      </c>
    </row>
    <row r="488" spans="2:9" x14ac:dyDescent="0.25">
      <c r="B488" s="13">
        <v>45609</v>
      </c>
      <c r="C488" s="13">
        <v>45609</v>
      </c>
      <c r="D488" s="14">
        <v>182</v>
      </c>
      <c r="E488" s="15">
        <v>45791</v>
      </c>
      <c r="F488" s="16">
        <v>4882506.67</v>
      </c>
      <c r="G488" s="17">
        <v>3.4000000000000002E-2</v>
      </c>
      <c r="H488" s="18">
        <v>0.98310157623952721</v>
      </c>
      <c r="I488" s="16">
        <v>4800000</v>
      </c>
    </row>
    <row r="489" spans="2:9" x14ac:dyDescent="0.25">
      <c r="B489" s="13">
        <v>45609</v>
      </c>
      <c r="C489" s="13">
        <v>45609</v>
      </c>
      <c r="D489" s="14">
        <v>56</v>
      </c>
      <c r="E489" s="15">
        <v>45665</v>
      </c>
      <c r="F489" s="16">
        <v>4016488.89</v>
      </c>
      <c r="G489" s="17">
        <v>2.6499999999999999E-2</v>
      </c>
      <c r="H489" s="18">
        <v>0.9958947007336425</v>
      </c>
      <c r="I489" s="16">
        <v>4000000</v>
      </c>
    </row>
    <row r="490" spans="2:9" x14ac:dyDescent="0.25">
      <c r="B490" s="13">
        <v>45609</v>
      </c>
      <c r="C490" s="13">
        <v>45609</v>
      </c>
      <c r="D490" s="14">
        <v>120</v>
      </c>
      <c r="E490" s="15">
        <v>45729</v>
      </c>
      <c r="F490" s="16">
        <v>82828200</v>
      </c>
      <c r="G490" s="17">
        <v>3.0300000000000001E-2</v>
      </c>
      <c r="H490" s="18">
        <v>0.99000099000098996</v>
      </c>
      <c r="I490" s="16">
        <v>82000000</v>
      </c>
    </row>
    <row r="491" spans="2:9" x14ac:dyDescent="0.25">
      <c r="B491" s="13">
        <v>45609</v>
      </c>
      <c r="C491" s="13">
        <v>45609</v>
      </c>
      <c r="D491" s="14">
        <v>181</v>
      </c>
      <c r="E491" s="15">
        <v>45790</v>
      </c>
      <c r="F491" s="16">
        <v>20196589.690000001</v>
      </c>
      <c r="G491" s="17">
        <v>3.4000000000000002E-2</v>
      </c>
      <c r="H491" s="18">
        <v>0.98319286420467888</v>
      </c>
      <c r="I491" s="16">
        <v>19857142.859999999</v>
      </c>
    </row>
    <row r="492" spans="2:9" x14ac:dyDescent="0.25">
      <c r="B492" s="13">
        <v>45611</v>
      </c>
      <c r="C492" s="13">
        <v>45611</v>
      </c>
      <c r="D492" s="14">
        <v>90</v>
      </c>
      <c r="E492" s="15">
        <v>45701</v>
      </c>
      <c r="F492" s="16">
        <v>15108750</v>
      </c>
      <c r="G492" s="17">
        <v>2.9000000000000001E-2</v>
      </c>
      <c r="H492" s="18">
        <v>0.99280218416480515</v>
      </c>
      <c r="I492" s="16">
        <v>15000000</v>
      </c>
    </row>
    <row r="493" spans="2:9" x14ac:dyDescent="0.25">
      <c r="B493" s="13">
        <v>45618</v>
      </c>
      <c r="C493" s="13">
        <v>45618</v>
      </c>
      <c r="D493" s="14">
        <v>90</v>
      </c>
      <c r="E493" s="15">
        <v>45708</v>
      </c>
      <c r="F493" s="16">
        <v>15108750</v>
      </c>
      <c r="G493" s="17">
        <v>2.9000000000000001E-2</v>
      </c>
      <c r="H493" s="18">
        <v>0.99280218416480515</v>
      </c>
      <c r="I493" s="16">
        <v>15000000</v>
      </c>
    </row>
    <row r="494" spans="2:9" x14ac:dyDescent="0.25">
      <c r="B494" s="13">
        <v>45621</v>
      </c>
      <c r="C494" s="13">
        <v>45621</v>
      </c>
      <c r="D494" s="14">
        <v>87</v>
      </c>
      <c r="E494" s="15">
        <v>45708</v>
      </c>
      <c r="F494" s="16">
        <v>12084100</v>
      </c>
      <c r="G494" s="17">
        <v>2.9000000000000001E-2</v>
      </c>
      <c r="H494" s="18">
        <v>0.99304044157198312</v>
      </c>
      <c r="I494" s="16">
        <v>12000000</v>
      </c>
    </row>
    <row r="495" spans="2:9" x14ac:dyDescent="0.25">
      <c r="B495" s="13">
        <v>45623</v>
      </c>
      <c r="C495" s="13">
        <v>45623</v>
      </c>
      <c r="D495" s="14">
        <v>90</v>
      </c>
      <c r="E495" s="15">
        <v>45713</v>
      </c>
      <c r="F495" s="16">
        <v>50362500</v>
      </c>
      <c r="G495" s="17">
        <v>2.9000000000000001E-2</v>
      </c>
      <c r="H495" s="18">
        <v>0.99280218416480515</v>
      </c>
      <c r="I495" s="16">
        <v>50000000</v>
      </c>
    </row>
    <row r="496" spans="2:9" x14ac:dyDescent="0.25">
      <c r="B496" s="13">
        <v>45635</v>
      </c>
      <c r="C496" s="13">
        <v>45635</v>
      </c>
      <c r="D496" s="14">
        <v>91</v>
      </c>
      <c r="E496" s="15">
        <v>45726</v>
      </c>
      <c r="F496" s="16">
        <v>100705887.04000001</v>
      </c>
      <c r="G496" s="17">
        <v>2.9000000000000001E-2</v>
      </c>
      <c r="H496" s="18">
        <v>0.99272280000000002</v>
      </c>
      <c r="I496" s="16">
        <v>99973029.200000003</v>
      </c>
    </row>
    <row r="497" spans="2:9" x14ac:dyDescent="0.25">
      <c r="B497" s="13">
        <v>45636</v>
      </c>
      <c r="C497" s="13">
        <v>45636</v>
      </c>
      <c r="D497" s="14">
        <v>90</v>
      </c>
      <c r="E497" s="15">
        <v>45726</v>
      </c>
      <c r="F497" s="16">
        <v>308819.77</v>
      </c>
      <c r="G497" s="17">
        <v>2.9000000000000001E-2</v>
      </c>
      <c r="H497" s="18">
        <v>0.99280218416480515</v>
      </c>
      <c r="I497" s="16">
        <v>306596.94</v>
      </c>
    </row>
    <row r="498" spans="2:9" x14ac:dyDescent="0.25">
      <c r="B498" s="13">
        <v>45636</v>
      </c>
      <c r="C498" s="13">
        <v>45636</v>
      </c>
      <c r="D498" s="14">
        <v>62</v>
      </c>
      <c r="E498" s="15">
        <v>45698</v>
      </c>
      <c r="F498" s="16">
        <v>4084816.98</v>
      </c>
      <c r="G498" s="17">
        <v>2.6499999999999999E-2</v>
      </c>
      <c r="H498" s="18">
        <v>0.99545684556316594</v>
      </c>
      <c r="I498" s="16">
        <v>4066259.03</v>
      </c>
    </row>
    <row r="499" spans="2:9" x14ac:dyDescent="0.25">
      <c r="B499" s="13">
        <v>45636</v>
      </c>
      <c r="C499" s="13">
        <v>45636</v>
      </c>
      <c r="D499" s="14">
        <v>272</v>
      </c>
      <c r="E499" s="15">
        <v>45908</v>
      </c>
      <c r="F499" s="16">
        <v>9155467.0600000005</v>
      </c>
      <c r="G499" s="17">
        <v>3.6499999999999998E-2</v>
      </c>
      <c r="H499" s="18">
        <v>0.97316234510499344</v>
      </c>
      <c r="I499" s="16">
        <v>8909755.7899999991</v>
      </c>
    </row>
    <row r="500" spans="2:9" x14ac:dyDescent="0.25">
      <c r="B500" s="13">
        <v>45638</v>
      </c>
      <c r="C500" s="13">
        <v>45638</v>
      </c>
      <c r="D500" s="14">
        <v>182</v>
      </c>
      <c r="E500" s="15">
        <v>45820</v>
      </c>
      <c r="F500" s="16">
        <v>4882506.67</v>
      </c>
      <c r="G500" s="17">
        <v>3.4000000000000002E-2</v>
      </c>
      <c r="H500" s="18">
        <v>0.98310157623952721</v>
      </c>
      <c r="I500" s="16">
        <v>4800000</v>
      </c>
    </row>
    <row r="501" spans="2:9" x14ac:dyDescent="0.25">
      <c r="B501" s="13">
        <v>45638</v>
      </c>
      <c r="C501" s="13">
        <v>45638</v>
      </c>
      <c r="D501" s="14">
        <v>189</v>
      </c>
      <c r="E501" s="15">
        <v>45827</v>
      </c>
      <c r="F501" s="16">
        <v>62088850</v>
      </c>
      <c r="G501" s="17">
        <v>3.4000000000000002E-2</v>
      </c>
      <c r="H501" s="18">
        <v>0.98246303482831465</v>
      </c>
      <c r="I501" s="16">
        <v>61000000</v>
      </c>
    </row>
    <row r="502" spans="2:9" x14ac:dyDescent="0.25">
      <c r="B502" s="13">
        <v>45638</v>
      </c>
      <c r="C502" s="13">
        <v>45638</v>
      </c>
      <c r="D502" s="14">
        <v>182</v>
      </c>
      <c r="E502" s="15">
        <v>45820</v>
      </c>
      <c r="F502" s="16">
        <v>72360274.579999998</v>
      </c>
      <c r="G502" s="17">
        <v>3.4000000000000002E-2</v>
      </c>
      <c r="H502" s="18">
        <v>0.98310157623952721</v>
      </c>
      <c r="I502" s="16">
        <v>71137500</v>
      </c>
    </row>
    <row r="503" spans="2:9" x14ac:dyDescent="0.25">
      <c r="B503" s="13">
        <v>45639</v>
      </c>
      <c r="C503" s="13">
        <v>45639</v>
      </c>
      <c r="D503" s="14">
        <v>87</v>
      </c>
      <c r="E503" s="15">
        <v>45726</v>
      </c>
      <c r="F503" s="16">
        <v>12084100</v>
      </c>
      <c r="G503" s="17">
        <v>2.9</v>
      </c>
      <c r="H503" s="18">
        <v>0.99304044157198312</v>
      </c>
      <c r="I503" s="16">
        <v>12000000</v>
      </c>
    </row>
    <row r="504" spans="2:9" x14ac:dyDescent="0.25">
      <c r="B504" s="13">
        <v>45643</v>
      </c>
      <c r="C504" s="13">
        <v>45643</v>
      </c>
      <c r="D504" s="14">
        <v>97</v>
      </c>
      <c r="E504" s="15">
        <v>45740</v>
      </c>
      <c r="F504" s="16">
        <v>20012304.370000001</v>
      </c>
      <c r="G504" s="17">
        <v>2.9000000000000001E-2</v>
      </c>
      <c r="H504" s="18">
        <v>0.99224669457819881</v>
      </c>
      <c r="I504" s="16">
        <v>19857142.859999999</v>
      </c>
    </row>
    <row r="505" spans="2:9" x14ac:dyDescent="0.25">
      <c r="B505" s="13">
        <v>45645</v>
      </c>
      <c r="C505" s="13">
        <v>45645</v>
      </c>
      <c r="D505" s="14">
        <v>56</v>
      </c>
      <c r="E505" s="15">
        <v>45701</v>
      </c>
      <c r="F505" s="16">
        <v>5020611.1100000003</v>
      </c>
      <c r="G505" s="17">
        <v>2.6499999999999999E-2</v>
      </c>
      <c r="H505" s="18">
        <v>0.9958947007336425</v>
      </c>
      <c r="I505" s="16">
        <v>5000000</v>
      </c>
    </row>
    <row r="506" spans="2:9" x14ac:dyDescent="0.25">
      <c r="B506" s="13">
        <v>45645</v>
      </c>
      <c r="C506" s="13">
        <v>45645</v>
      </c>
      <c r="D506" s="14">
        <v>92</v>
      </c>
      <c r="E506" s="15">
        <v>45737</v>
      </c>
      <c r="F506" s="16">
        <v>10074111.109999999</v>
      </c>
      <c r="G506" s="17">
        <v>2.9000000000000001E-2</v>
      </c>
      <c r="H506" s="18">
        <v>0.99264340939923024</v>
      </c>
      <c r="I506" s="16">
        <v>10000000</v>
      </c>
    </row>
    <row r="507" spans="2:9" x14ac:dyDescent="0.25">
      <c r="B507" s="13">
        <v>45645</v>
      </c>
      <c r="C507" s="13">
        <v>45645</v>
      </c>
      <c r="D507" s="14">
        <v>182</v>
      </c>
      <c r="E507" s="15">
        <v>45827</v>
      </c>
      <c r="F507" s="16">
        <v>15257833.33</v>
      </c>
      <c r="G507" s="17">
        <v>3.4000000000000002E-2</v>
      </c>
      <c r="H507" s="18">
        <v>0.98310157623952721</v>
      </c>
      <c r="I507" s="16">
        <v>15000000</v>
      </c>
    </row>
    <row r="508" spans="2:9" x14ac:dyDescent="0.25">
      <c r="B508" s="13">
        <v>45645</v>
      </c>
      <c r="C508" s="13">
        <v>45645</v>
      </c>
      <c r="D508" s="14">
        <v>189</v>
      </c>
      <c r="E508" s="15">
        <v>45834</v>
      </c>
      <c r="F508" s="16">
        <v>51694056.880000003</v>
      </c>
      <c r="G508" s="17">
        <v>3.4000000000000002E-2</v>
      </c>
      <c r="H508" s="18">
        <v>0.98246303482831465</v>
      </c>
      <c r="I508" s="16">
        <v>50787500</v>
      </c>
    </row>
    <row r="509" spans="2:9" x14ac:dyDescent="0.25">
      <c r="B509" s="13">
        <v>45646</v>
      </c>
      <c r="C509" s="13">
        <v>45646</v>
      </c>
      <c r="D509" s="14">
        <v>180</v>
      </c>
      <c r="E509" s="15">
        <v>45826</v>
      </c>
      <c r="F509" s="16">
        <v>39336462.579999998</v>
      </c>
      <c r="G509" s="17">
        <v>3.4000000000000002E-2</v>
      </c>
      <c r="H509" s="18">
        <v>0.98328416912487715</v>
      </c>
      <c r="I509" s="16">
        <v>38678920.920000002</v>
      </c>
    </row>
    <row r="510" spans="2:9" x14ac:dyDescent="0.25">
      <c r="B510" s="13">
        <v>45663</v>
      </c>
      <c r="C510" s="13">
        <v>45663</v>
      </c>
      <c r="D510" s="14">
        <v>196</v>
      </c>
      <c r="E510" s="15">
        <v>45859</v>
      </c>
      <c r="F510" s="16">
        <v>73881527.780000001</v>
      </c>
      <c r="G510" s="17">
        <v>3.5000000000000003E-2</v>
      </c>
      <c r="H510" s="18">
        <v>0.98130079999999997</v>
      </c>
      <c r="I510" s="16">
        <v>72500000</v>
      </c>
    </row>
    <row r="511" spans="2:9" x14ac:dyDescent="0.25">
      <c r="B511" s="13">
        <v>45663</v>
      </c>
      <c r="C511" s="13">
        <v>45663</v>
      </c>
      <c r="D511" s="14">
        <v>186</v>
      </c>
      <c r="E511" s="15">
        <v>45849</v>
      </c>
      <c r="F511" s="16">
        <v>50878333.329999998</v>
      </c>
      <c r="G511" s="17">
        <v>3.4000000000000002E-2</v>
      </c>
      <c r="H511" s="18">
        <v>0.98273659999999996</v>
      </c>
      <c r="I511" s="16">
        <v>50000000</v>
      </c>
    </row>
    <row r="512" spans="2:9" x14ac:dyDescent="0.25">
      <c r="B512" s="13">
        <v>45665</v>
      </c>
      <c r="C512" s="13">
        <v>45665</v>
      </c>
      <c r="D512" s="14">
        <v>90</v>
      </c>
      <c r="E512" s="15">
        <v>45755</v>
      </c>
      <c r="F512" s="16">
        <v>15108750</v>
      </c>
      <c r="G512" s="17">
        <v>2.9000000000000001E-2</v>
      </c>
      <c r="H512" s="18">
        <v>0.99280218416480515</v>
      </c>
      <c r="I512" s="16">
        <v>15000000</v>
      </c>
    </row>
    <row r="513" spans="2:9" x14ac:dyDescent="0.25">
      <c r="B513" s="13">
        <v>45665</v>
      </c>
      <c r="C513" s="13">
        <v>45665</v>
      </c>
      <c r="D513" s="14">
        <v>70</v>
      </c>
      <c r="E513" s="15">
        <v>45735</v>
      </c>
      <c r="F513" s="16">
        <v>4020611.11</v>
      </c>
      <c r="G513" s="17">
        <v>2.6499999999999999E-2</v>
      </c>
      <c r="H513" s="18">
        <v>0.99487363723038236</v>
      </c>
      <c r="I513" s="16">
        <v>4000000</v>
      </c>
    </row>
    <row r="514" spans="2:9" x14ac:dyDescent="0.25">
      <c r="B514" s="13">
        <v>45666</v>
      </c>
      <c r="C514" s="13">
        <v>45666</v>
      </c>
      <c r="D514" s="14">
        <v>196</v>
      </c>
      <c r="E514" s="15">
        <v>45862</v>
      </c>
      <c r="F514" s="16">
        <v>25476388.890000001</v>
      </c>
      <c r="G514" s="17">
        <v>3.5000000000000003E-2</v>
      </c>
      <c r="H514" s="18">
        <v>0.98130076868560212</v>
      </c>
      <c r="I514" s="16">
        <v>25000000</v>
      </c>
    </row>
    <row r="515" spans="2:9" x14ac:dyDescent="0.25">
      <c r="B515" s="13">
        <v>45666</v>
      </c>
      <c r="C515" s="13">
        <v>45666</v>
      </c>
      <c r="D515" s="14">
        <v>202</v>
      </c>
      <c r="E515" s="15">
        <v>45868</v>
      </c>
      <c r="F515" s="16">
        <v>66276527.780000001</v>
      </c>
      <c r="G515" s="17">
        <v>3.5000000000000003E-2</v>
      </c>
      <c r="H515" s="18">
        <v>0.98073936851281762</v>
      </c>
      <c r="I515" s="16">
        <v>65000000</v>
      </c>
    </row>
    <row r="516" spans="2:9" x14ac:dyDescent="0.25">
      <c r="B516" s="13">
        <v>45670</v>
      </c>
      <c r="C516" s="13">
        <v>45670</v>
      </c>
      <c r="D516" s="14">
        <v>95</v>
      </c>
      <c r="E516" s="15">
        <v>45765</v>
      </c>
      <c r="F516" s="16">
        <v>10076527.779999999</v>
      </c>
      <c r="G516" s="17">
        <v>2.9000000000000001E-2</v>
      </c>
      <c r="H516" s="18">
        <v>0.99240534244876022</v>
      </c>
      <c r="I516" s="16">
        <v>10000000</v>
      </c>
    </row>
    <row r="517" spans="2:9" x14ac:dyDescent="0.25">
      <c r="B517" s="13">
        <v>45670</v>
      </c>
      <c r="C517" s="13">
        <v>45670</v>
      </c>
      <c r="D517" s="14">
        <v>95</v>
      </c>
      <c r="E517" s="15">
        <v>45765</v>
      </c>
      <c r="F517" s="16">
        <v>10076527.779999999</v>
      </c>
      <c r="G517" s="17">
        <v>2.9000000000000001E-2</v>
      </c>
      <c r="H517" s="18">
        <v>0.99240534244876022</v>
      </c>
      <c r="I517" s="16">
        <v>10000000</v>
      </c>
    </row>
    <row r="518" spans="2:9" x14ac:dyDescent="0.25">
      <c r="B518" s="13">
        <v>45673</v>
      </c>
      <c r="C518" s="13">
        <v>45673</v>
      </c>
      <c r="D518" s="14">
        <v>182</v>
      </c>
      <c r="E518" s="15">
        <v>45855</v>
      </c>
      <c r="F518" s="16">
        <v>46790688.890000001</v>
      </c>
      <c r="G518" s="17">
        <v>3.4000000000000002E-2</v>
      </c>
      <c r="H518" s="18">
        <v>0.98310157623952721</v>
      </c>
      <c r="I518" s="16">
        <v>46000000</v>
      </c>
    </row>
    <row r="519" spans="2:9" x14ac:dyDescent="0.25">
      <c r="B519" s="13">
        <v>45677</v>
      </c>
      <c r="C519" s="13">
        <v>45677</v>
      </c>
      <c r="D519" s="14">
        <v>120</v>
      </c>
      <c r="E519" s="15">
        <v>45797</v>
      </c>
      <c r="F519" s="21">
        <v>10104333.33</v>
      </c>
      <c r="G519" s="17">
        <v>3.1300000000000001E-2</v>
      </c>
      <c r="H519" s="18">
        <v>0.98967439712334648</v>
      </c>
      <c r="I519" s="16">
        <v>10000000</v>
      </c>
    </row>
    <row r="520" spans="2:9" x14ac:dyDescent="0.25">
      <c r="B520" s="13">
        <v>45679</v>
      </c>
      <c r="C520" s="13">
        <v>45679</v>
      </c>
      <c r="D520" s="14">
        <v>90</v>
      </c>
      <c r="E520" s="15">
        <v>45769</v>
      </c>
      <c r="F520" s="21">
        <v>4029400</v>
      </c>
      <c r="G520" s="17">
        <v>2.9399999999999999E-2</v>
      </c>
      <c r="H520" s="18">
        <v>0.99270362833176162</v>
      </c>
      <c r="I520" s="16">
        <v>4000000</v>
      </c>
    </row>
    <row r="521" spans="2:9" x14ac:dyDescent="0.25">
      <c r="B521" s="13">
        <v>45679</v>
      </c>
      <c r="C521" s="13">
        <v>45679</v>
      </c>
      <c r="D521" s="14">
        <v>120</v>
      </c>
      <c r="E521" s="15">
        <v>45799</v>
      </c>
      <c r="F521" s="21">
        <v>4041733.33</v>
      </c>
      <c r="G521" s="17">
        <v>3.1300000000000001E-2</v>
      </c>
      <c r="H521" s="18">
        <v>0.98967439712334648</v>
      </c>
      <c r="I521" s="16">
        <v>4000000</v>
      </c>
    </row>
    <row r="522" spans="2:9" x14ac:dyDescent="0.25">
      <c r="B522" s="13">
        <v>45679</v>
      </c>
      <c r="C522" s="13">
        <v>45679</v>
      </c>
      <c r="D522" s="14">
        <v>152</v>
      </c>
      <c r="E522" s="15">
        <v>45831</v>
      </c>
      <c r="F522" s="21">
        <v>4055902.22</v>
      </c>
      <c r="G522" s="17">
        <v>3.3099999999999997E-2</v>
      </c>
      <c r="H522" s="18">
        <v>0.98621706856838531</v>
      </c>
      <c r="I522" s="16">
        <v>4000000</v>
      </c>
    </row>
    <row r="523" spans="2:9" x14ac:dyDescent="0.25">
      <c r="B523" s="13">
        <v>45679</v>
      </c>
      <c r="C523" s="13">
        <v>45679</v>
      </c>
      <c r="D523" s="14">
        <v>182</v>
      </c>
      <c r="E523" s="15">
        <v>45861</v>
      </c>
      <c r="F523" s="21">
        <v>4884933.33</v>
      </c>
      <c r="G523" s="17">
        <v>3.5000000000000003E-2</v>
      </c>
      <c r="H523" s="18">
        <v>0.98261320522968587</v>
      </c>
      <c r="I523" s="16">
        <v>4800000</v>
      </c>
    </row>
    <row r="524" spans="2:9" x14ac:dyDescent="0.25">
      <c r="B524" s="13">
        <v>45679</v>
      </c>
      <c r="C524" s="13">
        <v>45679</v>
      </c>
      <c r="D524" s="14">
        <v>90</v>
      </c>
      <c r="E524" s="15">
        <v>45769</v>
      </c>
      <c r="F524" s="21">
        <v>8058000</v>
      </c>
      <c r="G524" s="17">
        <v>2.9000000000000001E-2</v>
      </c>
      <c r="H524" s="18">
        <v>0.99280218416480515</v>
      </c>
      <c r="I524" s="16">
        <v>8000000</v>
      </c>
    </row>
    <row r="525" spans="2:9" x14ac:dyDescent="0.25">
      <c r="B525" s="13">
        <v>45679</v>
      </c>
      <c r="C525" s="13">
        <v>45679</v>
      </c>
      <c r="D525" s="14">
        <v>65</v>
      </c>
      <c r="E525" s="15">
        <v>45744</v>
      </c>
      <c r="F525" s="21">
        <v>10047847.220000001</v>
      </c>
      <c r="G525" s="17">
        <v>2.6499999999999999E-2</v>
      </c>
      <c r="H525" s="18">
        <v>0.99523806232678369</v>
      </c>
      <c r="I525" s="16">
        <v>10000000</v>
      </c>
    </row>
    <row r="526" spans="2:9" x14ac:dyDescent="0.25">
      <c r="B526" s="13">
        <v>45686</v>
      </c>
      <c r="C526" s="13">
        <v>45686</v>
      </c>
      <c r="D526" s="14">
        <v>189</v>
      </c>
      <c r="E526" s="15">
        <v>45875</v>
      </c>
      <c r="F526" s="22">
        <v>4987465</v>
      </c>
      <c r="G526" s="17">
        <v>3.4000000000000002E-2</v>
      </c>
      <c r="H526" s="18">
        <v>0.98246303482831465</v>
      </c>
      <c r="I526" s="16">
        <v>4900000</v>
      </c>
    </row>
    <row r="527" spans="2:9" x14ac:dyDescent="0.25">
      <c r="B527" s="13">
        <v>45687</v>
      </c>
      <c r="C527" s="13">
        <v>45687</v>
      </c>
      <c r="D527" s="14">
        <v>217</v>
      </c>
      <c r="E527" s="15">
        <v>45904</v>
      </c>
      <c r="F527" s="23">
        <v>14154635.460000001</v>
      </c>
      <c r="G527" s="17">
        <v>3.5000000000000003E-2</v>
      </c>
      <c r="H527" s="18">
        <v>0.97933867435628874</v>
      </c>
      <c r="I527" s="16">
        <v>13862181.93</v>
      </c>
    </row>
    <row r="528" spans="2:9" x14ac:dyDescent="0.25">
      <c r="B528" s="13">
        <v>45698</v>
      </c>
      <c r="C528" s="13">
        <v>45698</v>
      </c>
      <c r="D528" s="14">
        <v>63</v>
      </c>
      <c r="E528" s="15">
        <f t="shared" ref="E528" si="3">+C528+D528</f>
        <v>45761</v>
      </c>
      <c r="F528" s="21">
        <v>2511593.75</v>
      </c>
      <c r="G528" s="17">
        <v>2.6499999999999999E-2</v>
      </c>
      <c r="H528" s="18">
        <v>0.99538390713068137</v>
      </c>
      <c r="I528" s="16">
        <f t="shared" ref="I528" si="4">ROUND(F528*H528,2)</f>
        <v>2500000</v>
      </c>
    </row>
    <row r="529" spans="2:9" x14ac:dyDescent="0.25">
      <c r="B529" s="13">
        <v>45701</v>
      </c>
      <c r="C529" s="13">
        <v>45701</v>
      </c>
      <c r="D529" s="14">
        <v>90</v>
      </c>
      <c r="E529" s="15">
        <v>45791</v>
      </c>
      <c r="F529" s="24">
        <v>15110250</v>
      </c>
      <c r="G529" s="17">
        <v>2.9399999999999999E-2</v>
      </c>
      <c r="H529" s="18">
        <v>0.99270362833176162</v>
      </c>
      <c r="I529" s="16">
        <v>15000000</v>
      </c>
    </row>
    <row r="530" spans="2:9" x14ac:dyDescent="0.25">
      <c r="B530" s="13">
        <v>45701</v>
      </c>
      <c r="C530" s="13">
        <v>45701</v>
      </c>
      <c r="D530" s="14">
        <v>90</v>
      </c>
      <c r="E530" s="15">
        <v>45791</v>
      </c>
      <c r="F530" s="24">
        <v>7555125</v>
      </c>
      <c r="G530" s="17">
        <v>2.9399999999999999E-2</v>
      </c>
      <c r="H530" s="18">
        <v>0.99270362833176162</v>
      </c>
      <c r="I530" s="16">
        <v>7500000</v>
      </c>
    </row>
    <row r="531" spans="2:9" x14ac:dyDescent="0.25">
      <c r="B531" s="13">
        <v>45701</v>
      </c>
      <c r="C531" s="13">
        <v>45701</v>
      </c>
      <c r="D531" s="14">
        <v>75</v>
      </c>
      <c r="E531" s="15">
        <v>45776</v>
      </c>
      <c r="F531" s="24">
        <v>5030000</v>
      </c>
      <c r="G531" s="17">
        <v>2.8799999999999999E-2</v>
      </c>
      <c r="H531" s="18">
        <v>0.99403578528827041</v>
      </c>
      <c r="I531" s="16">
        <v>5000000</v>
      </c>
    </row>
    <row r="532" spans="2:9" x14ac:dyDescent="0.25">
      <c r="B532" s="13">
        <v>45705</v>
      </c>
      <c r="C532" s="13">
        <v>45705</v>
      </c>
      <c r="D532" s="14">
        <v>359</v>
      </c>
      <c r="E532" s="15">
        <v>46064</v>
      </c>
      <c r="F532" s="21">
        <v>40000000</v>
      </c>
      <c r="G532" s="17">
        <v>0.04</v>
      </c>
      <c r="H532" s="18">
        <v>0.96164120098301098</v>
      </c>
      <c r="I532" s="16">
        <v>38465648.039999999</v>
      </c>
    </row>
    <row r="533" spans="2:9" x14ac:dyDescent="0.25">
      <c r="B533" s="13">
        <v>45705</v>
      </c>
      <c r="C533" s="13">
        <v>45705</v>
      </c>
      <c r="D533" s="14">
        <v>178</v>
      </c>
      <c r="E533" s="15">
        <v>45883</v>
      </c>
      <c r="F533" s="21">
        <v>21973800</v>
      </c>
      <c r="G533" s="17">
        <v>3.5000000000000003E-2</v>
      </c>
      <c r="H533" s="18">
        <v>0.98298883215465704</v>
      </c>
      <c r="I533" s="16">
        <v>21600000</v>
      </c>
    </row>
    <row r="534" spans="2:9" x14ac:dyDescent="0.25">
      <c r="B534" s="13">
        <v>45708</v>
      </c>
      <c r="C534" s="13">
        <v>45708</v>
      </c>
      <c r="D534" s="14">
        <v>90</v>
      </c>
      <c r="E534" s="15">
        <v>45798</v>
      </c>
      <c r="F534" s="21">
        <v>12088200</v>
      </c>
      <c r="G534" s="17">
        <v>2.9399999999999999E-2</v>
      </c>
      <c r="H534" s="18">
        <v>0.99270362833176162</v>
      </c>
      <c r="I534" s="16">
        <v>12000000</v>
      </c>
    </row>
    <row r="535" spans="2:9" x14ac:dyDescent="0.25">
      <c r="B535" s="13">
        <v>45708</v>
      </c>
      <c r="C535" s="13">
        <v>45708</v>
      </c>
      <c r="D535" s="14">
        <v>180</v>
      </c>
      <c r="E535" s="15">
        <v>45888</v>
      </c>
      <c r="F535" s="21">
        <v>12210000</v>
      </c>
      <c r="G535" s="17">
        <v>3.5000000000000003E-2</v>
      </c>
      <c r="H535" s="18">
        <v>0.98280098280098271</v>
      </c>
      <c r="I535" s="16">
        <v>12000000</v>
      </c>
    </row>
    <row r="536" spans="2:9" x14ac:dyDescent="0.25">
      <c r="B536" s="13">
        <v>45708</v>
      </c>
      <c r="C536" s="13">
        <v>45708</v>
      </c>
      <c r="D536" s="14">
        <v>90</v>
      </c>
      <c r="E536" s="15">
        <v>45798</v>
      </c>
      <c r="F536" s="21">
        <v>15110250</v>
      </c>
      <c r="G536" s="17">
        <v>2.9399999999999999E-2</v>
      </c>
      <c r="H536" s="18">
        <v>0.99270362833176162</v>
      </c>
      <c r="I536" s="16">
        <v>15000000</v>
      </c>
    </row>
    <row r="537" spans="2:9" x14ac:dyDescent="0.25">
      <c r="B537" s="13">
        <v>45712</v>
      </c>
      <c r="C537" s="13">
        <v>45712</v>
      </c>
      <c r="D537" s="14">
        <v>182</v>
      </c>
      <c r="E537" s="15">
        <v>45894</v>
      </c>
      <c r="F537" s="21">
        <v>4884933.33</v>
      </c>
      <c r="G537" s="17">
        <v>3.5000000000000003E-2</v>
      </c>
      <c r="H537" s="18">
        <v>0.98261320522968587</v>
      </c>
      <c r="I537" s="16">
        <v>4800000</v>
      </c>
    </row>
    <row r="538" spans="2:9" x14ac:dyDescent="0.25">
      <c r="B538" s="13">
        <v>45713</v>
      </c>
      <c r="C538" s="13">
        <v>45713</v>
      </c>
      <c r="D538" s="14">
        <v>181</v>
      </c>
      <c r="E538" s="15">
        <v>45894</v>
      </c>
      <c r="F538" s="25">
        <v>8140777.7800000003</v>
      </c>
      <c r="G538" s="17">
        <v>3.5000000000000003E-2</v>
      </c>
      <c r="H538" s="18">
        <v>0.98270708504510895</v>
      </c>
      <c r="I538" s="16">
        <v>8000000</v>
      </c>
    </row>
    <row r="539" spans="2:9" x14ac:dyDescent="0.25">
      <c r="B539" s="13">
        <v>45714</v>
      </c>
      <c r="C539" s="13">
        <v>45714</v>
      </c>
      <c r="D539" s="14">
        <v>120</v>
      </c>
      <c r="E539" s="15">
        <v>45834</v>
      </c>
      <c r="F539" s="25">
        <v>14651283.33</v>
      </c>
      <c r="G539" s="17">
        <v>3.1300000000000001E-2</v>
      </c>
      <c r="H539" s="18">
        <v>0.98967439712334648</v>
      </c>
      <c r="I539" s="16">
        <v>14500000</v>
      </c>
    </row>
    <row r="540" spans="2:9" x14ac:dyDescent="0.25">
      <c r="B540" s="13">
        <v>45715</v>
      </c>
      <c r="C540" s="13">
        <v>45715</v>
      </c>
      <c r="D540" s="14">
        <v>152</v>
      </c>
      <c r="E540" s="15">
        <v>45867</v>
      </c>
      <c r="F540" s="26">
        <v>30459800</v>
      </c>
      <c r="G540" s="17">
        <v>3.6299999999999999E-2</v>
      </c>
      <c r="H540" s="18">
        <v>0.98490469405577186</v>
      </c>
      <c r="I540" s="16">
        <v>30000000</v>
      </c>
    </row>
    <row r="541" spans="2:9" x14ac:dyDescent="0.25">
      <c r="B541" s="13">
        <v>45715</v>
      </c>
      <c r="C541" s="13">
        <v>45715</v>
      </c>
      <c r="D541" s="14">
        <v>221</v>
      </c>
      <c r="E541" s="15">
        <v>45936</v>
      </c>
      <c r="F541" s="26">
        <v>19466555.559999999</v>
      </c>
      <c r="G541" s="17">
        <v>0.04</v>
      </c>
      <c r="H541" s="18">
        <v>0.97603296822470442</v>
      </c>
      <c r="I541" s="16">
        <v>19000000</v>
      </c>
    </row>
    <row r="542" spans="2:9" x14ac:dyDescent="0.25">
      <c r="B542" s="13">
        <v>45715</v>
      </c>
      <c r="C542" s="13">
        <v>45715</v>
      </c>
      <c r="D542" s="14">
        <v>90</v>
      </c>
      <c r="E542" s="15">
        <v>45805</v>
      </c>
      <c r="F542" s="26">
        <v>44756560.5</v>
      </c>
      <c r="G542" s="17">
        <v>2.9399999999999999E-2</v>
      </c>
      <c r="H542" s="18">
        <v>0.99270362833176162</v>
      </c>
      <c r="I542" s="16">
        <v>44430000</v>
      </c>
    </row>
    <row r="543" spans="2:9" x14ac:dyDescent="0.25">
      <c r="B543" s="13">
        <v>45726</v>
      </c>
      <c r="C543" s="13">
        <v>45726</v>
      </c>
      <c r="D543" s="14">
        <v>88</v>
      </c>
      <c r="E543" s="15">
        <v>45814</v>
      </c>
      <c r="F543" s="27">
        <v>12100906.67</v>
      </c>
      <c r="G543" s="17">
        <v>3.44E-2</v>
      </c>
      <c r="H543" s="18">
        <v>0.99166123089399361</v>
      </c>
      <c r="I543" s="16">
        <v>12000000</v>
      </c>
    </row>
    <row r="544" spans="2:9" x14ac:dyDescent="0.25">
      <c r="B544" s="13">
        <v>45726</v>
      </c>
      <c r="C544" s="13">
        <v>45726</v>
      </c>
      <c r="D544" s="14">
        <v>73</v>
      </c>
      <c r="E544" s="15">
        <v>45799</v>
      </c>
      <c r="F544" s="27">
        <v>10065902.779999999</v>
      </c>
      <c r="G544" s="17">
        <v>3.2500000000000001E-2</v>
      </c>
      <c r="H544" s="18">
        <v>0.99345286963000778</v>
      </c>
      <c r="I544" s="16">
        <v>10000000</v>
      </c>
    </row>
    <row r="545" spans="2:9" x14ac:dyDescent="0.25">
      <c r="B545" s="13">
        <v>45726</v>
      </c>
      <c r="C545" s="13">
        <v>45726</v>
      </c>
      <c r="D545" s="14">
        <v>91</v>
      </c>
      <c r="E545" s="15">
        <v>45817</v>
      </c>
      <c r="F545" s="27">
        <v>309262.96999999997</v>
      </c>
      <c r="G545" s="17">
        <v>3.44E-2</v>
      </c>
      <c r="H545" s="18">
        <v>0.99137940530454083</v>
      </c>
      <c r="I545" s="16">
        <v>306596.94</v>
      </c>
    </row>
    <row r="546" spans="2:9" x14ac:dyDescent="0.25">
      <c r="B546" s="13">
        <v>45726</v>
      </c>
      <c r="C546" s="13">
        <v>45726</v>
      </c>
      <c r="D546" s="14">
        <v>30</v>
      </c>
      <c r="E546" s="15">
        <v>45756</v>
      </c>
      <c r="F546" s="27">
        <v>89096162.560000002</v>
      </c>
      <c r="G546" s="17">
        <v>2.9100000000000001E-2</v>
      </c>
      <c r="H546" s="18">
        <v>0.99758086639898258</v>
      </c>
      <c r="I546" s="16">
        <v>88880627.040000007</v>
      </c>
    </row>
    <row r="547" spans="2:9" x14ac:dyDescent="0.25">
      <c r="B547" s="13">
        <v>45735</v>
      </c>
      <c r="C547" s="13">
        <v>45735</v>
      </c>
      <c r="D547" s="14">
        <v>90</v>
      </c>
      <c r="E547" s="15">
        <f>+C547+D547</f>
        <v>45825</v>
      </c>
      <c r="F547" s="21">
        <v>4034400</v>
      </c>
      <c r="G547" s="17">
        <v>3.44E-2</v>
      </c>
      <c r="H547" s="18">
        <v>0.99147332936744004</v>
      </c>
      <c r="I547" s="16">
        <v>4000000</v>
      </c>
    </row>
    <row r="548" spans="2:9" x14ac:dyDescent="0.25">
      <c r="B548" s="13">
        <v>45736</v>
      </c>
      <c r="C548" s="13">
        <v>45736</v>
      </c>
      <c r="D548" s="14">
        <v>90</v>
      </c>
      <c r="E548" s="15">
        <f t="shared" ref="E548:E554" si="5">+C548+D548</f>
        <v>45826</v>
      </c>
      <c r="F548" s="21">
        <v>5610939.5</v>
      </c>
      <c r="G548" s="17">
        <v>2.9399999999999999E-2</v>
      </c>
      <c r="H548" s="18">
        <v>0.99270362833176162</v>
      </c>
      <c r="I548" s="16">
        <v>5570000</v>
      </c>
    </row>
    <row r="549" spans="2:9" x14ac:dyDescent="0.25">
      <c r="B549" s="13">
        <v>45736</v>
      </c>
      <c r="C549" s="13">
        <v>45736</v>
      </c>
      <c r="D549" s="14">
        <v>90</v>
      </c>
      <c r="E549" s="15">
        <f t="shared" si="5"/>
        <v>45826</v>
      </c>
      <c r="F549" s="21">
        <v>15110250</v>
      </c>
      <c r="G549" s="17">
        <v>2.9399999999999999E-2</v>
      </c>
      <c r="H549" s="18">
        <v>0.99270362833176162</v>
      </c>
      <c r="I549" s="16">
        <v>15000000</v>
      </c>
    </row>
    <row r="550" spans="2:9" x14ac:dyDescent="0.25">
      <c r="B550" s="13">
        <v>45737</v>
      </c>
      <c r="C550" s="13">
        <v>45737</v>
      </c>
      <c r="D550" s="14">
        <v>88</v>
      </c>
      <c r="E550" s="15">
        <f t="shared" si="5"/>
        <v>45825</v>
      </c>
      <c r="F550" s="21">
        <v>14823610.67</v>
      </c>
      <c r="G550" s="17">
        <v>3.44E-2</v>
      </c>
      <c r="H550" s="18">
        <v>0.99166123089399361</v>
      </c>
      <c r="I550" s="16">
        <v>14700000</v>
      </c>
    </row>
    <row r="551" spans="2:9" x14ac:dyDescent="0.25">
      <c r="B551" s="13">
        <v>45737</v>
      </c>
      <c r="C551" s="13">
        <v>45737</v>
      </c>
      <c r="D551" s="14">
        <v>118</v>
      </c>
      <c r="E551" s="15">
        <f t="shared" si="5"/>
        <v>45855</v>
      </c>
      <c r="F551" s="21">
        <v>10118983.33</v>
      </c>
      <c r="G551" s="17">
        <v>3.6299999999999999E-2</v>
      </c>
      <c r="H551" s="18">
        <v>0.98824157235822441</v>
      </c>
      <c r="I551" s="16">
        <v>10000000</v>
      </c>
    </row>
    <row r="552" spans="2:9" x14ac:dyDescent="0.25">
      <c r="B552" s="13">
        <v>45741</v>
      </c>
      <c r="C552" s="13">
        <v>45741</v>
      </c>
      <c r="D552" s="14">
        <v>122</v>
      </c>
      <c r="E552" s="15">
        <f t="shared" si="5"/>
        <v>45863</v>
      </c>
      <c r="F552" s="21">
        <v>107810.13</v>
      </c>
      <c r="G552" s="17">
        <v>3.6299999999999999E-2</v>
      </c>
      <c r="H552" s="18">
        <v>0.98784782533533322</v>
      </c>
      <c r="I552" s="16">
        <v>106500</v>
      </c>
    </row>
    <row r="553" spans="2:9" x14ac:dyDescent="0.25">
      <c r="B553" s="13">
        <v>45741</v>
      </c>
      <c r="C553" s="13">
        <v>45741</v>
      </c>
      <c r="D553" s="14">
        <v>206</v>
      </c>
      <c r="E553" s="15">
        <f t="shared" si="5"/>
        <v>45947</v>
      </c>
      <c r="F553" s="21">
        <v>108937.67</v>
      </c>
      <c r="G553" s="17">
        <v>0.04</v>
      </c>
      <c r="H553" s="18">
        <v>0.9776232891592439</v>
      </c>
      <c r="I553" s="16">
        <v>106500</v>
      </c>
    </row>
    <row r="554" spans="2:9" x14ac:dyDescent="0.25">
      <c r="B554" s="13">
        <v>45741</v>
      </c>
      <c r="C554" s="13">
        <v>45741</v>
      </c>
      <c r="D554" s="14">
        <v>237</v>
      </c>
      <c r="E554" s="15">
        <f t="shared" si="5"/>
        <v>45978</v>
      </c>
      <c r="F554" s="21">
        <v>109479.78</v>
      </c>
      <c r="G554" s="17">
        <v>4.2500000000000003E-2</v>
      </c>
      <c r="H554" s="18">
        <v>0.97278236021320141</v>
      </c>
      <c r="I554" s="16">
        <v>106500</v>
      </c>
    </row>
    <row r="555" spans="2:9" x14ac:dyDescent="0.25">
      <c r="B555" s="13">
        <v>45744</v>
      </c>
      <c r="C555" s="13">
        <v>45744</v>
      </c>
      <c r="D555" s="14">
        <v>90</v>
      </c>
      <c r="E555" s="15">
        <v>45834</v>
      </c>
      <c r="F555" s="21">
        <v>7564500</v>
      </c>
      <c r="G555" s="17">
        <v>3.44E-2</v>
      </c>
      <c r="H555" s="18">
        <v>0.9914733</v>
      </c>
      <c r="I555" s="16">
        <v>7500000</v>
      </c>
    </row>
    <row r="556" spans="2:9" x14ac:dyDescent="0.25">
      <c r="B556" s="13">
        <v>45748</v>
      </c>
      <c r="C556" s="13">
        <v>45748</v>
      </c>
      <c r="D556" s="14">
        <v>120</v>
      </c>
      <c r="E556" s="15">
        <v>45868</v>
      </c>
      <c r="F556" s="21">
        <v>101210000</v>
      </c>
      <c r="G556" s="17">
        <v>3.6299999999999999E-2</v>
      </c>
      <c r="H556" s="18">
        <v>0.9880447</v>
      </c>
      <c r="I556" s="16">
        <v>100000000</v>
      </c>
    </row>
    <row r="557" spans="2:9" x14ac:dyDescent="0.25">
      <c r="B557" s="13">
        <v>45751</v>
      </c>
      <c r="C557" s="13">
        <v>45751</v>
      </c>
      <c r="D557" s="14">
        <v>357</v>
      </c>
      <c r="E557" s="15">
        <v>46108</v>
      </c>
      <c r="F557" s="21">
        <v>5223125</v>
      </c>
      <c r="G557" s="17">
        <v>4.4999999999999998E-2</v>
      </c>
      <c r="H557" s="18">
        <v>0.9572813</v>
      </c>
      <c r="I557" s="16">
        <v>5000000</v>
      </c>
    </row>
    <row r="558" spans="2:9" x14ac:dyDescent="0.25">
      <c r="B558" s="13">
        <v>45751</v>
      </c>
      <c r="C558" s="13">
        <v>45751</v>
      </c>
      <c r="D558" s="14">
        <v>357</v>
      </c>
      <c r="E558" s="15">
        <v>46108</v>
      </c>
      <c r="F558" s="21">
        <v>15669375</v>
      </c>
      <c r="G558" s="17">
        <v>4.4999999999999998E-2</v>
      </c>
      <c r="H558" s="18">
        <v>0.9572813</v>
      </c>
      <c r="I558" s="16">
        <v>15000000</v>
      </c>
    </row>
    <row r="559" spans="2:9" x14ac:dyDescent="0.25">
      <c r="B559" s="13">
        <v>45756</v>
      </c>
      <c r="C559" s="13">
        <v>45756</v>
      </c>
      <c r="D559" s="14">
        <v>72</v>
      </c>
      <c r="E559" s="15">
        <v>45828</v>
      </c>
      <c r="F559" s="28">
        <v>15097500</v>
      </c>
      <c r="G559" s="17">
        <v>3.2500000000000001E-2</v>
      </c>
      <c r="H559" s="18">
        <v>0.99354197714853454</v>
      </c>
      <c r="I559" s="16">
        <v>15000000</v>
      </c>
    </row>
    <row r="560" spans="2:9" x14ac:dyDescent="0.25">
      <c r="B560" s="13">
        <v>45756</v>
      </c>
      <c r="C560" s="13">
        <v>45756</v>
      </c>
      <c r="D560" s="14">
        <v>61</v>
      </c>
      <c r="E560" s="15">
        <v>45817</v>
      </c>
      <c r="F560" s="28">
        <v>79531740.730000004</v>
      </c>
      <c r="G560" s="17">
        <v>3.2500000000000001E-2</v>
      </c>
      <c r="H560" s="18">
        <v>0.9945232159013212</v>
      </c>
      <c r="I560" s="16">
        <v>79096162.560000002</v>
      </c>
    </row>
    <row r="561" spans="2:9" x14ac:dyDescent="0.25">
      <c r="B561" s="13">
        <v>45761</v>
      </c>
      <c r="C561" s="13">
        <v>45761</v>
      </c>
      <c r="D561" s="14">
        <v>60</v>
      </c>
      <c r="E561" s="15">
        <v>45821</v>
      </c>
      <c r="F561" s="28">
        <v>2513541.67</v>
      </c>
      <c r="G561" s="17">
        <v>3.2500000000000001E-2</v>
      </c>
      <c r="H561" s="18">
        <v>0.99461251554082064</v>
      </c>
      <c r="I561" s="16">
        <v>2500000</v>
      </c>
    </row>
    <row r="562" spans="2:9" x14ac:dyDescent="0.25">
      <c r="B562" s="13">
        <v>45763</v>
      </c>
      <c r="C562" s="13">
        <v>45763</v>
      </c>
      <c r="D562" s="14">
        <v>182</v>
      </c>
      <c r="E562" s="15">
        <v>45945</v>
      </c>
      <c r="F562" s="28">
        <v>20606922.931699999</v>
      </c>
      <c r="G562" s="17">
        <v>0.04</v>
      </c>
      <c r="H562" s="18">
        <v>0.98017861032454812</v>
      </c>
      <c r="I562" s="16">
        <v>20198465.079999998</v>
      </c>
    </row>
    <row r="563" spans="2:9" x14ac:dyDescent="0.25">
      <c r="B563" s="38">
        <v>45769</v>
      </c>
      <c r="C563" s="38">
        <v>45769</v>
      </c>
      <c r="D563" s="39">
        <v>90</v>
      </c>
      <c r="E563" s="40">
        <v>45859</v>
      </c>
      <c r="F563" s="45">
        <v>8068800</v>
      </c>
      <c r="G563" s="42">
        <v>3.44E-2</v>
      </c>
      <c r="H563" s="43">
        <v>0.99147332936744004</v>
      </c>
      <c r="I563" s="41">
        <v>8000000</v>
      </c>
    </row>
    <row r="564" spans="2:9" x14ac:dyDescent="0.25">
      <c r="B564" s="38">
        <v>45770</v>
      </c>
      <c r="C564" s="38">
        <v>45770</v>
      </c>
      <c r="D564" s="39">
        <v>180</v>
      </c>
      <c r="E564" s="40">
        <v>45950</v>
      </c>
      <c r="F564" s="45">
        <v>1020000</v>
      </c>
      <c r="G564" s="42">
        <v>0.04</v>
      </c>
      <c r="H564" s="43">
        <v>0.98039215686274506</v>
      </c>
      <c r="I564" s="41">
        <v>1000000</v>
      </c>
    </row>
    <row r="565" spans="2:9" s="37" customFormat="1" x14ac:dyDescent="0.25">
      <c r="B565" s="38">
        <v>45775</v>
      </c>
      <c r="C565" s="38">
        <v>45775</v>
      </c>
      <c r="D565" s="39">
        <v>360</v>
      </c>
      <c r="E565" s="40">
        <v>46140</v>
      </c>
      <c r="F565" s="44">
        <v>460790</v>
      </c>
      <c r="G565" s="42">
        <v>4.0800000000000003E-2</v>
      </c>
      <c r="H565" s="43">
        <v>1</v>
      </c>
      <c r="I565" s="43">
        <v>1</v>
      </c>
    </row>
    <row r="566" spans="2:9" s="37" customFormat="1" x14ac:dyDescent="0.25">
      <c r="B566" s="38">
        <v>45775</v>
      </c>
      <c r="C566" s="38">
        <v>45775</v>
      </c>
      <c r="D566" s="39">
        <v>720</v>
      </c>
      <c r="E566" s="40">
        <v>46505</v>
      </c>
      <c r="F566" s="44">
        <v>1582822.5</v>
      </c>
      <c r="G566" s="42">
        <v>5.1499999999999997E-2</v>
      </c>
      <c r="H566" s="43">
        <v>1</v>
      </c>
      <c r="I566" s="43">
        <v>1</v>
      </c>
    </row>
    <row r="567" spans="2:9" s="37" customFormat="1" x14ac:dyDescent="0.25">
      <c r="B567" s="38">
        <v>45775</v>
      </c>
      <c r="C567" s="38">
        <v>45775</v>
      </c>
      <c r="D567" s="39">
        <v>1080</v>
      </c>
      <c r="E567" s="40">
        <v>46871</v>
      </c>
      <c r="F567" s="44">
        <v>2009097.5</v>
      </c>
      <c r="G567" s="42">
        <v>6.3100000000000003E-2</v>
      </c>
      <c r="H567" s="43">
        <v>1</v>
      </c>
      <c r="I567" s="43">
        <v>1</v>
      </c>
    </row>
    <row r="568" spans="2:9" s="37" customFormat="1" x14ac:dyDescent="0.25">
      <c r="B568" s="38">
        <v>45775</v>
      </c>
      <c r="C568" s="38">
        <v>45775</v>
      </c>
      <c r="D568" s="39">
        <v>1440</v>
      </c>
      <c r="E568" s="40">
        <v>47236</v>
      </c>
      <c r="F568" s="44">
        <v>3080095</v>
      </c>
      <c r="G568" s="42">
        <v>6.8199999999999997E-2</v>
      </c>
      <c r="H568" s="43">
        <v>1</v>
      </c>
      <c r="I568" s="43">
        <v>1</v>
      </c>
    </row>
    <row r="569" spans="2:9" s="37" customFormat="1" x14ac:dyDescent="0.25">
      <c r="B569" s="38">
        <v>45775</v>
      </c>
      <c r="C569" s="38">
        <v>45775</v>
      </c>
      <c r="D569" s="39">
        <v>1800</v>
      </c>
      <c r="E569" s="40">
        <v>47601</v>
      </c>
      <c r="F569" s="44">
        <v>35552367.5</v>
      </c>
      <c r="G569" s="42">
        <v>7.1300000000000002E-2</v>
      </c>
      <c r="H569" s="43">
        <v>1</v>
      </c>
      <c r="I569" s="43">
        <v>1</v>
      </c>
    </row>
    <row r="570" spans="2:9" s="37" customFormat="1" x14ac:dyDescent="0.25">
      <c r="B570" s="38">
        <v>45775</v>
      </c>
      <c r="C570" s="38">
        <v>45775</v>
      </c>
      <c r="D570" s="39">
        <v>2160</v>
      </c>
      <c r="E570" s="40">
        <v>47966</v>
      </c>
      <c r="F570" s="44">
        <v>899307.5</v>
      </c>
      <c r="G570" s="42">
        <v>7.3499999999999996E-2</v>
      </c>
      <c r="H570" s="43">
        <v>1</v>
      </c>
      <c r="I570" s="43">
        <v>1</v>
      </c>
    </row>
    <row r="571" spans="2:9" s="37" customFormat="1" x14ac:dyDescent="0.25">
      <c r="B571" s="38">
        <v>45775</v>
      </c>
      <c r="C571" s="38">
        <v>45775</v>
      </c>
      <c r="D571" s="39">
        <v>2520</v>
      </c>
      <c r="E571" s="40">
        <v>48332</v>
      </c>
      <c r="F571" s="44">
        <v>277005</v>
      </c>
      <c r="G571" s="42">
        <v>7.5399999999999995E-2</v>
      </c>
      <c r="H571" s="43">
        <v>1</v>
      </c>
      <c r="I571" s="43">
        <v>1</v>
      </c>
    </row>
    <row r="572" spans="2:9" s="37" customFormat="1" x14ac:dyDescent="0.25">
      <c r="B572" s="38">
        <v>45775</v>
      </c>
      <c r="C572" s="38">
        <v>45775</v>
      </c>
      <c r="D572" s="39">
        <v>2880</v>
      </c>
      <c r="E572" s="40">
        <v>48697</v>
      </c>
      <c r="F572" s="44">
        <v>106200</v>
      </c>
      <c r="G572" s="42">
        <v>7.7200000000000005E-2</v>
      </c>
      <c r="H572" s="43">
        <v>1</v>
      </c>
      <c r="I572" s="43">
        <v>1</v>
      </c>
    </row>
    <row r="573" spans="2:9" x14ac:dyDescent="0.25">
      <c r="B573" s="38">
        <v>45776</v>
      </c>
      <c r="C573" s="38">
        <v>45776</v>
      </c>
      <c r="D573" s="39">
        <v>79</v>
      </c>
      <c r="E573" s="40">
        <v>45855</v>
      </c>
      <c r="F573" s="21">
        <v>5036702.08</v>
      </c>
      <c r="G573" s="42">
        <v>3.3450000000000001E-2</v>
      </c>
      <c r="H573" s="43">
        <v>0.99271307241800499</v>
      </c>
      <c r="I573" s="16">
        <v>5000000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3"/>
  <sheetViews>
    <sheetView showGridLines="0" zoomScale="70" zoomScaleNormal="70" workbookViewId="0">
      <selection activeCell="B13" sqref="B13"/>
    </sheetView>
  </sheetViews>
  <sheetFormatPr baseColWidth="10" defaultRowHeight="15.75" x14ac:dyDescent="0.25"/>
  <cols>
    <col min="1" max="1" width="11.42578125" style="2"/>
    <col min="2" max="2" width="28.7109375" style="2" customWidth="1"/>
    <col min="3" max="3" width="36" style="2" bestFit="1" customWidth="1"/>
    <col min="4" max="4" width="11.7109375" style="2" bestFit="1" customWidth="1"/>
    <col min="5" max="5" width="21.42578125" style="2" bestFit="1" customWidth="1"/>
    <col min="6" max="6" width="18.5703125" style="2" bestFit="1" customWidth="1"/>
    <col min="7" max="7" width="14.5703125" style="2" bestFit="1" customWidth="1"/>
    <col min="8" max="8" width="21" style="2" bestFit="1" customWidth="1"/>
    <col min="9" max="9" width="22.42578125" style="2" bestFit="1" customWidth="1"/>
    <col min="10" max="16384" width="11.42578125" style="2"/>
  </cols>
  <sheetData>
    <row r="1" spans="2:9" s="1" customFormat="1" x14ac:dyDescent="0.25">
      <c r="B1" s="29" t="s">
        <v>27</v>
      </c>
      <c r="C1" s="29"/>
      <c r="D1" s="29"/>
      <c r="E1" s="29"/>
      <c r="F1" s="29"/>
      <c r="G1" s="29"/>
      <c r="H1" s="29"/>
      <c r="I1" s="29"/>
    </row>
    <row r="3" spans="2:9" ht="16.5" thickBot="1" x14ac:dyDescent="0.3"/>
    <row r="4" spans="2:9" x14ac:dyDescent="0.25">
      <c r="B4" s="3" t="s">
        <v>1</v>
      </c>
      <c r="C4" s="4" t="s">
        <v>28</v>
      </c>
    </row>
    <row r="5" spans="2:9" x14ac:dyDescent="0.25">
      <c r="B5" s="5" t="s">
        <v>3</v>
      </c>
      <c r="C5" s="6" t="s">
        <v>28</v>
      </c>
    </row>
    <row r="6" spans="2:9" x14ac:dyDescent="0.25">
      <c r="B6" s="5" t="s">
        <v>4</v>
      </c>
      <c r="C6" s="6" t="s">
        <v>29</v>
      </c>
    </row>
    <row r="7" spans="2:9" x14ac:dyDescent="0.25">
      <c r="B7" s="5" t="s">
        <v>5</v>
      </c>
      <c r="C7" s="7">
        <v>365</v>
      </c>
    </row>
    <row r="8" spans="2:9" ht="16.5" thickBot="1" x14ac:dyDescent="0.3">
      <c r="B8" s="8" t="s">
        <v>6</v>
      </c>
      <c r="C8" s="9">
        <v>360</v>
      </c>
    </row>
    <row r="11" spans="2:9" x14ac:dyDescent="0.25">
      <c r="B11" s="10" t="s">
        <v>7</v>
      </c>
      <c r="C11" s="10" t="s">
        <v>18</v>
      </c>
      <c r="D11" s="10" t="s">
        <v>8</v>
      </c>
      <c r="E11" s="11" t="s">
        <v>9</v>
      </c>
      <c r="F11" s="12" t="s">
        <v>10</v>
      </c>
      <c r="G11" s="10" t="s">
        <v>11</v>
      </c>
      <c r="H11" s="10" t="s">
        <v>19</v>
      </c>
      <c r="I11" s="10" t="s">
        <v>12</v>
      </c>
    </row>
    <row r="12" spans="2:9" x14ac:dyDescent="0.25">
      <c r="B12" s="13">
        <v>45292</v>
      </c>
      <c r="C12" s="13">
        <v>45292</v>
      </c>
      <c r="D12" s="14">
        <v>182</v>
      </c>
      <c r="E12" s="15">
        <v>45505</v>
      </c>
      <c r="F12" s="16">
        <v>15000000</v>
      </c>
      <c r="G12" s="17">
        <v>2.9780999999999998E-2</v>
      </c>
      <c r="H12" s="18">
        <v>1</v>
      </c>
      <c r="I12" s="16">
        <f>+F12*H12</f>
        <v>15000000</v>
      </c>
    </row>
    <row r="13" spans="2:9" x14ac:dyDescent="0.25">
      <c r="B13" s="13">
        <v>45358</v>
      </c>
      <c r="C13" s="13">
        <v>45358</v>
      </c>
      <c r="D13" s="14">
        <v>182</v>
      </c>
      <c r="E13" s="13">
        <v>45358</v>
      </c>
      <c r="F13" s="16">
        <v>10000000</v>
      </c>
      <c r="G13" s="17">
        <v>2.9780999999999998E-2</v>
      </c>
      <c r="H13" s="18">
        <v>1</v>
      </c>
      <c r="I13" s="16">
        <f>+F13*H13</f>
        <v>10000000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B023ECF701241B55A83E82130EC85" ma:contentTypeVersion="16" ma:contentTypeDescription="Crear nuevo documento." ma:contentTypeScope="" ma:versionID="58a37cc8ff828e88d72c088a26dba040">
  <xsd:schema xmlns:xsd="http://www.w3.org/2001/XMLSchema" xmlns:xs="http://www.w3.org/2001/XMLSchema" xmlns:p="http://schemas.microsoft.com/office/2006/metadata/properties" xmlns:ns2="3bc4f47a-a4ae-48db-bb81-5d32038062a9" xmlns:ns3="478fbe82-3222-476c-ada8-5afaa199dbc0" targetNamespace="http://schemas.microsoft.com/office/2006/metadata/properties" ma:root="true" ma:fieldsID="c1c81083309c2294e45c0ad1064095ab" ns2:_="" ns3:_="">
    <xsd:import namespace="3bc4f47a-a4ae-48db-bb81-5d32038062a9"/>
    <xsd:import namespace="478fbe82-3222-476c-ada8-5afaa199db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4f47a-a4ae-48db-bb81-5d32038062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363e52-d869-4b21-aa58-2de2f0a8f449}" ma:internalName="TaxCatchAll" ma:showField="CatchAllData" ma:web="3bc4f47a-a4ae-48db-bb81-5d3203806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fbe82-3222-476c-ada8-5afaa199d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ae0e8ef-cab6-4e2b-a383-8a4a07e4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4f47a-a4ae-48db-bb81-5d32038062a9" xsi:nil="true"/>
    <lcf76f155ced4ddcb4097134ff3c332f xmlns="478fbe82-3222-476c-ada8-5afaa199dbc0">
      <Terms xmlns="http://schemas.microsoft.com/office/infopath/2007/PartnerControls"/>
    </lcf76f155ced4ddcb4097134ff3c332f>
    <_dlc_DocId xmlns="3bc4f47a-a4ae-48db-bb81-5d32038062a9">ZZZKYW4JZXSZ-2109994438-116724</_dlc_DocId>
    <_dlc_DocIdUrl xmlns="3bc4f47a-a4ae-48db-bb81-5d32038062a9">
      <Url>https://bolsadequito.sharepoint.com/sites/flieserverBVQ/_layouts/15/DocIdRedir.aspx?ID=ZZZKYW4JZXSZ-2109994438-116724</Url>
      <Description>ZZZKYW4JZXSZ-2109994438-116724</Description>
    </_dlc_DocIdUrl>
  </documentManagement>
</p:properties>
</file>

<file path=customXml/itemProps1.xml><?xml version="1.0" encoding="utf-8"?>
<ds:datastoreItem xmlns:ds="http://schemas.openxmlformats.org/officeDocument/2006/customXml" ds:itemID="{9D01EFE0-2CD4-416B-BB00-E14AB305412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23DBC0D-E912-42B2-8858-A2F0496659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5E3E120-2F0B-488E-8235-EA3EC19CE15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28FA6B-7D44-403D-991A-79F7DDA52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4f47a-a4ae-48db-bb81-5d32038062a9"/>
    <ds:schemaRef ds:uri="478fbe82-3222-476c-ada8-5afaa199d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8B5FC7A-F263-4781-8E71-90CE79CFC900}">
  <ds:schemaRefs>
    <ds:schemaRef ds:uri="http://schemas.microsoft.com/office/2006/metadata/properties"/>
    <ds:schemaRef ds:uri="http://schemas.microsoft.com/office/infopath/2007/PartnerControls"/>
    <ds:schemaRef ds:uri="3bc4f47a-a4ae-48db-bb81-5d32038062a9"/>
    <ds:schemaRef ds:uri="478fbe82-3222-476c-ada8-5afaa199db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bolsas hist bonos</vt:lpstr>
      <vt:lpstr>Reporte bolsas hist cetes</vt:lpstr>
      <vt:lpstr>Reporte bolsas hist BANECUADOR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Sebastian Herrera</cp:lastModifiedBy>
  <dcterms:created xsi:type="dcterms:W3CDTF">2021-06-04T18:36:16Z</dcterms:created>
  <dcterms:modified xsi:type="dcterms:W3CDTF">2025-04-30T22:24:46Z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0x010100E09B023ECF701241B55A83E82130EC85</vt:lpwstr>
  </property>
  <property fmtid="{D5CDD505-2E9C-101B-9397-08002B2CF9AE}" pid="3" name="_dlc_DocIdItemGuid">
    <vt:lpwstr>35b0a03e-ccae-489e-9c03-19a4f7e2f197</vt:lpwstr>
  </property>
  <property fmtid="{D5CDD505-2E9C-101B-9397-08002B2CF9AE}" pid="4" name="MediaServiceImageTags">
    <vt:lpwstr/>
  </property>
  <property fmtid="{D5CDD505-2E9C-101B-9397-08002B2CF9AE}" pid="5" name="_dlc_DocId">
    <vt:lpwstr>ZZZKYW4JZXSZ-2109994438-116000</vt:lpwstr>
  </property>
  <property fmtid="{D5CDD505-2E9C-101B-9397-08002B2CF9AE}" pid="6" name="_dlc_DocIdUrl">
    <vt:lpwstr>https://bolsadequito.sharepoint.com/sites/flieserverBVQ/_layouts/15/DocIdRedir.aspx?ID=ZZZKYW4JZXSZ-2109994438-116000, ZZZKYW4JZXSZ-2109994438-116000</vt:lpwstr>
  </property>
</Properties>
</file>