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365" activeTab="0"/>
  </bookViews>
  <sheets>
    <sheet name="ENERO-MARZO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<sst xmlns="http://schemas.openxmlformats.org/spreadsheetml/2006/main" count="37" uniqueCount="33">
  <si>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Bolsa de Valores de Quito</t>
  </si>
  <si>
    <t xml:space="preserve">Mercado Nacional Participación por Entidad Pública y Región </t>
  </si>
  <si>
    <t xml:space="preserve">Bolsa de Valores de Quito </t>
  </si>
  <si>
    <t xml:space="preserve">Bolsa de Valores de Guayaquil </t>
  </si>
  <si>
    <t xml:space="preserve">Total Nacional </t>
  </si>
  <si>
    <t>%</t>
  </si>
  <si>
    <t>Efectivo</t>
  </si>
  <si>
    <t>Ajustado</t>
  </si>
  <si>
    <t xml:space="preserve">CFN </t>
  </si>
  <si>
    <t>TOTAL</t>
  </si>
  <si>
    <t>BVQ</t>
  </si>
  <si>
    <t>BVG</t>
  </si>
  <si>
    <t xml:space="preserve">MDF </t>
  </si>
  <si>
    <t xml:space="preserve">CORPORACION FINANCIERA NACIONAL BP </t>
  </si>
  <si>
    <t xml:space="preserve">MINISTERIO DE ECONOMIA Y FINANZAS </t>
  </si>
  <si>
    <t>*Casas de valores que negocian a favor de instituciones públicas,</t>
  </si>
  <si>
    <t>Nota: En los valores incluidos en este cuadro constan las compras y ventas realizadas por las entidades del Sector Público tanto en valores emitidos por el Sec, Público y Sec, Privado</t>
  </si>
  <si>
    <t>Autor:  Departamento Estadístico Financiero</t>
  </si>
  <si>
    <t xml:space="preserve">BANCO DE DESARROLLO DEL ECUADOR BP </t>
  </si>
  <si>
    <t xml:space="preserve">BDE </t>
  </si>
  <si>
    <t>C.Val/Institución</t>
  </si>
  <si>
    <t>Inst.</t>
  </si>
  <si>
    <t xml:space="preserve">V. Efectivo </t>
  </si>
  <si>
    <t xml:space="preserve">V. Ajustado </t>
  </si>
  <si>
    <t>V.Efectivo</t>
  </si>
  <si>
    <t xml:space="preserve">BANECUADOR BP </t>
  </si>
  <si>
    <t xml:space="preserve">BNE </t>
  </si>
  <si>
    <t xml:space="preserve">BANCO DEL IESS </t>
  </si>
  <si>
    <t xml:space="preserve">BIE </t>
  </si>
  <si>
    <t xml:space="preserve">ISF </t>
  </si>
  <si>
    <t xml:space="preserve">ISSFA (INST.SEGURIDAD SOCIAL FUERZAS ARMADAS) </t>
  </si>
  <si>
    <t>Desde: 1 de Enero del 2024</t>
  </si>
  <si>
    <t>Hasta: 31 de marzo del 2024</t>
  </si>
</sst>
</file>

<file path=xl/styles.xml><?xml version="1.0" encoding="utf-8"?>
<styleSheet xmlns="http://schemas.openxmlformats.org/spreadsheetml/2006/main">
  <numFmts count="6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&quot;€&quot;\ #,##0_);\(&quot;€&quot;\ #,##0\)"/>
    <numFmt numFmtId="201" formatCode="&quot;€&quot;\ #,##0_);[Red]\(&quot;€&quot;\ #,##0\)"/>
    <numFmt numFmtId="202" formatCode="&quot;€&quot;\ #,##0.00_);\(&quot;€&quot;\ #,##0.00\)"/>
    <numFmt numFmtId="203" formatCode="&quot;€&quot;\ #,##0.00_);[Red]\(&quot;€&quot;\ #,##0.00\)"/>
    <numFmt numFmtId="204" formatCode="_(&quot;€&quot;\ * #,##0_);_(&quot;€&quot;\ * \(#,##0\);_(&quot;€&quot;\ * &quot;-&quot;_);_(@_)"/>
    <numFmt numFmtId="205" formatCode="_(&quot;€&quot;\ * #,##0.00_);_(&quot;€&quot;\ * \(#,##0.00\);_(&quot;€&quot;\ * &quot;-&quot;??_);_(@_)"/>
    <numFmt numFmtId="206" formatCode="&quot;€&quot;\ #,##0;&quot;€&quot;\ \-#,##0"/>
    <numFmt numFmtId="207" formatCode="&quot;€&quot;\ #,##0;[Red]&quot;€&quot;\ \-#,##0"/>
    <numFmt numFmtId="208" formatCode="&quot;€&quot;\ #,##0.00;&quot;€&quot;\ \-#,##0.00"/>
    <numFmt numFmtId="209" formatCode="&quot;€&quot;\ #,##0.00;[Red]&quot;€&quot;\ \-#,##0.00"/>
    <numFmt numFmtId="210" formatCode="_ &quot;€&quot;\ * #,##0_ ;_ &quot;€&quot;\ * \-#,##0_ ;_ &quot;€&quot;\ * &quot;-&quot;_ ;_ @_ "/>
    <numFmt numFmtId="211" formatCode="_ &quot;€&quot;\ * #,##0.00_ ;_ &quot;€&quot;\ * \-#,##0.00_ ;_ &quot;€&quot;\ * &quot;-&quot;??_ ;_ @_ 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  <numFmt numFmtId="216" formatCode="#,##0.000"/>
    <numFmt numFmtId="217" formatCode="0.0%"/>
    <numFmt numFmtId="218" formatCode="0.0"/>
    <numFmt numFmtId="219" formatCode="0.000"/>
    <numFmt numFmtId="220" formatCode="_ * #,##0.0_ ;_ * \-#,##0.0_ ;_ * &quot;-&quot;??_ ;_ @_ "/>
    <numFmt numFmtId="221" formatCode="_ * #,##0_ ;_ * \-#,##0_ ;_ * &quot;-&quot;??_ ;_ @_ "/>
  </numFmts>
  <fonts count="54">
    <font>
      <sz val="10"/>
      <name val="Arial"/>
      <family val="0"/>
    </font>
    <font>
      <sz val="7.5"/>
      <color indexed="8"/>
      <name val="Verdana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7.5"/>
      <color indexed="9"/>
      <name val="Verdana"/>
      <family val="2"/>
    </font>
    <font>
      <sz val="10"/>
      <color indexed="18"/>
      <name val="Verdana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2"/>
      <name val="Verdana"/>
      <family val="2"/>
    </font>
    <font>
      <sz val="7"/>
      <name val="Vani"/>
      <family val="2"/>
    </font>
    <font>
      <b/>
      <sz val="7"/>
      <color indexed="9"/>
      <name val="Vani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1.25"/>
      <color indexed="8"/>
      <name val="Arial"/>
      <family val="2"/>
    </font>
    <font>
      <sz val="5.75"/>
      <color indexed="8"/>
      <name val="Arial"/>
      <family val="2"/>
    </font>
    <font>
      <sz val="8"/>
      <color indexed="8"/>
      <name val="Arial"/>
      <family val="2"/>
    </font>
    <font>
      <sz val="4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75"/>
      <color indexed="8"/>
      <name val="Verdana"/>
      <family val="2"/>
    </font>
    <font>
      <b/>
      <sz val="9.25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66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233571"/>
        <bgColor indexed="64"/>
      </patternFill>
    </fill>
    <fill>
      <patternFill patternType="solid">
        <fgColor rgb="FF23357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4" fillId="36" borderId="16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10" fillId="37" borderId="24" xfId="0" applyFont="1" applyFill="1" applyBorder="1" applyAlignment="1">
      <alignment/>
    </xf>
    <xf numFmtId="0" fontId="10" fillId="37" borderId="25" xfId="0" applyFont="1" applyFill="1" applyBorder="1" applyAlignment="1">
      <alignment/>
    </xf>
    <xf numFmtId="43" fontId="10" fillId="37" borderId="26" xfId="49" applyFont="1" applyFill="1" applyBorder="1" applyAlignment="1">
      <alignment/>
    </xf>
    <xf numFmtId="9" fontId="10" fillId="37" borderId="27" xfId="55" applyFont="1" applyFill="1" applyBorder="1" applyAlignment="1">
      <alignment/>
    </xf>
    <xf numFmtId="9" fontId="10" fillId="37" borderId="25" xfId="55" applyFont="1" applyFill="1" applyBorder="1" applyAlignment="1">
      <alignment/>
    </xf>
    <xf numFmtId="43" fontId="10" fillId="37" borderId="28" xfId="49" applyFont="1" applyFill="1" applyBorder="1" applyAlignment="1">
      <alignment/>
    </xf>
    <xf numFmtId="0" fontId="9" fillId="34" borderId="29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4" fillId="36" borderId="30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4" fontId="9" fillId="34" borderId="29" xfId="49" applyNumberFormat="1" applyFont="1" applyFill="1" applyBorder="1" applyAlignment="1">
      <alignment/>
    </xf>
    <xf numFmtId="0" fontId="9" fillId="34" borderId="29" xfId="49" applyNumberFormat="1" applyFont="1" applyFill="1" applyBorder="1" applyAlignment="1">
      <alignment/>
    </xf>
    <xf numFmtId="4" fontId="9" fillId="34" borderId="18" xfId="49" applyNumberFormat="1" applyFont="1" applyFill="1" applyBorder="1" applyAlignment="1">
      <alignment/>
    </xf>
    <xf numFmtId="4" fontId="9" fillId="35" borderId="0" xfId="49" applyNumberFormat="1" applyFont="1" applyFill="1" applyBorder="1" applyAlignment="1">
      <alignment/>
    </xf>
    <xf numFmtId="0" fontId="9" fillId="35" borderId="0" xfId="49" applyNumberFormat="1" applyFont="1" applyFill="1" applyBorder="1" applyAlignment="1">
      <alignment/>
    </xf>
    <xf numFmtId="4" fontId="9" fillId="35" borderId="32" xfId="49" applyNumberFormat="1" applyFont="1" applyFill="1" applyBorder="1" applyAlignment="1">
      <alignment/>
    </xf>
    <xf numFmtId="0" fontId="9" fillId="34" borderId="0" xfId="49" applyNumberFormat="1" applyFont="1" applyFill="1" applyBorder="1" applyAlignment="1">
      <alignment/>
    </xf>
    <xf numFmtId="4" fontId="9" fillId="34" borderId="0" xfId="49" applyNumberFormat="1" applyFont="1" applyFill="1" applyBorder="1" applyAlignment="1">
      <alignment/>
    </xf>
    <xf numFmtId="4" fontId="9" fillId="34" borderId="32" xfId="49" applyNumberFormat="1" applyFont="1" applyFill="1" applyBorder="1" applyAlignment="1">
      <alignment/>
    </xf>
    <xf numFmtId="3" fontId="9" fillId="34" borderId="0" xfId="49" applyNumberFormat="1" applyFont="1" applyFill="1" applyBorder="1" applyAlignment="1">
      <alignment/>
    </xf>
    <xf numFmtId="3" fontId="9" fillId="34" borderId="29" xfId="49" applyNumberFormat="1" applyFont="1" applyFill="1" applyBorder="1" applyAlignment="1">
      <alignment/>
    </xf>
    <xf numFmtId="3" fontId="9" fillId="35" borderId="0" xfId="49" applyNumberFormat="1" applyFont="1" applyFill="1" applyBorder="1" applyAlignment="1">
      <alignment/>
    </xf>
    <xf numFmtId="221" fontId="0" fillId="33" borderId="0" xfId="49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PARTICIPACION REGIONAL</a:t>
            </a:r>
          </a:p>
        </c:rich>
      </c:tx>
      <c:layout>
        <c:manualLayout>
          <c:xMode val="factor"/>
          <c:yMode val="factor"/>
          <c:x val="0.0505"/>
          <c:y val="-0.02025"/>
        </c:manualLayout>
      </c:layout>
      <c:spPr>
        <a:solidFill>
          <a:srgbClr val="FFFFFF"/>
        </a:solidFill>
        <a:ln w="3175">
          <a:noFill/>
        </a:ln>
      </c:spPr>
    </c:title>
    <c:view3D>
      <c:rotX val="15"/>
      <c:hPercent val="100"/>
      <c:rotY val="213"/>
      <c:depthPercent val="100"/>
      <c:rAngAx val="1"/>
    </c:view3D>
    <c:plotArea>
      <c:layout>
        <c:manualLayout>
          <c:xMode val="edge"/>
          <c:yMode val="edge"/>
          <c:x val="0.18325"/>
          <c:y val="0.29275"/>
          <c:w val="0.719"/>
          <c:h val="0.44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3357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'ENERO-MARZO'!$P$6:$P$7</c:f>
              <c:strCache/>
            </c:strRef>
          </c:cat>
          <c:val>
            <c:numRef>
              <c:f>('ENERO-MARZO'!$G$15,'ENERO-MARZO'!$K$15)</c:f>
              <c:numCache/>
            </c:numRef>
          </c:val>
        </c:ser>
        <c:firstSliceAng val="213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MONTOS MENSUAL POR BOLSA</a:t>
            </a:r>
          </a:p>
        </c:rich>
      </c:tx>
      <c:layout>
        <c:manualLayout>
          <c:xMode val="factor"/>
          <c:yMode val="factor"/>
          <c:x val="0.03475"/>
          <c:y val="-0.0205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04"/>
          <c:y val="0.10375"/>
          <c:w val="0.904"/>
          <c:h val="0.77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'ENERO-MARZO'!$P$6</c:f>
              <c:strCache>
                <c:ptCount val="1"/>
                <c:pt idx="0">
                  <c:v>BVQ</c:v>
                </c:pt>
              </c:strCache>
            </c:strRef>
          </c:tx>
          <c:spPr>
            <a:solidFill>
              <a:srgbClr val="23357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'ENERO-MARZO'!$D$9:$D$14</c:f>
              <c:strCache/>
            </c:strRef>
          </c:cat>
          <c:val>
            <c:numRef>
              <c:f>'ENERO-MARZO'!$G$9:$G$14</c:f>
              <c:numCache/>
            </c:numRef>
          </c:val>
          <c:shape val="box"/>
        </c:ser>
        <c:ser>
          <c:idx val="1"/>
          <c:order val="1"/>
          <c:tx>
            <c:strRef>
              <c:f>'ENERO-MARZO'!$P$7</c:f>
              <c:strCache>
                <c:ptCount val="1"/>
                <c:pt idx="0">
                  <c:v>BVG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'ENERO-MARZO'!$D$9:$D$14</c:f>
              <c:strCache/>
            </c:strRef>
          </c:cat>
          <c:val>
            <c:numRef>
              <c:f>'ENERO-MARZO'!$K$9:$K$14</c:f>
              <c:numCache/>
            </c:numRef>
          </c:val>
          <c:shape val="box"/>
        </c:ser>
        <c:shape val="box"/>
        <c:axId val="39949064"/>
        <c:axId val="23997257"/>
      </c:bar3DChart>
      <c:catAx>
        <c:axId val="3994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97257"/>
        <c:crosses val="autoZero"/>
        <c:auto val="1"/>
        <c:lblOffset val="100"/>
        <c:tickLblSkip val="1"/>
        <c:noMultiLvlLbl val="0"/>
      </c:catAx>
      <c:valAx>
        <c:axId val="23997257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490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25"/>
          <c:y val="0.91825"/>
          <c:w val="0.687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17</xdr:row>
      <xdr:rowOff>76200</xdr:rowOff>
    </xdr:from>
    <xdr:to>
      <xdr:col>7</xdr:col>
      <xdr:colOff>123825</xdr:colOff>
      <xdr:row>38</xdr:row>
      <xdr:rowOff>47625</xdr:rowOff>
    </xdr:to>
    <xdr:graphicFrame>
      <xdr:nvGraphicFramePr>
        <xdr:cNvPr id="1" name="Gráfico 2"/>
        <xdr:cNvGraphicFramePr/>
      </xdr:nvGraphicFramePr>
      <xdr:xfrm>
        <a:off x="1095375" y="3409950"/>
        <a:ext cx="59340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17</xdr:row>
      <xdr:rowOff>104775</xdr:rowOff>
    </xdr:from>
    <xdr:to>
      <xdr:col>14</xdr:col>
      <xdr:colOff>85725</xdr:colOff>
      <xdr:row>38</xdr:row>
      <xdr:rowOff>47625</xdr:rowOff>
    </xdr:to>
    <xdr:graphicFrame>
      <xdr:nvGraphicFramePr>
        <xdr:cNvPr id="2" name="Gráfico 3"/>
        <xdr:cNvGraphicFramePr/>
      </xdr:nvGraphicFramePr>
      <xdr:xfrm>
        <a:off x="7239000" y="3438525"/>
        <a:ext cx="58388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76200</xdr:rowOff>
    </xdr:from>
    <xdr:to>
      <xdr:col>2</xdr:col>
      <xdr:colOff>2428875</xdr:colOff>
      <xdr:row>3</xdr:row>
      <xdr:rowOff>247650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" y="238125"/>
          <a:ext cx="2400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44"/>
  <sheetViews>
    <sheetView tabSelected="1" zoomScalePageLayoutView="0" workbookViewId="0" topLeftCell="A1">
      <selection activeCell="N6" sqref="N6"/>
    </sheetView>
  </sheetViews>
  <sheetFormatPr defaultColWidth="0" defaultRowHeight="12.75" zeroHeight="1"/>
  <cols>
    <col min="1" max="1" width="3.8515625" style="7" customWidth="1"/>
    <col min="2" max="2" width="11.421875" style="7" customWidth="1"/>
    <col min="3" max="3" width="36.57421875" style="7" customWidth="1"/>
    <col min="4" max="4" width="5.28125" style="7" customWidth="1"/>
    <col min="5" max="5" width="23.7109375" style="7" customWidth="1"/>
    <col min="6" max="6" width="7.28125" style="7" bestFit="1" customWidth="1"/>
    <col min="7" max="7" width="15.421875" style="7" customWidth="1"/>
    <col min="8" max="8" width="7.00390625" style="7" bestFit="1" customWidth="1"/>
    <col min="9" max="9" width="18.7109375" style="7" customWidth="1"/>
    <col min="10" max="10" width="7.28125" style="7" bestFit="1" customWidth="1"/>
    <col min="11" max="11" width="16.7109375" style="7" customWidth="1"/>
    <col min="12" max="12" width="7.00390625" style="7" bestFit="1" customWidth="1"/>
    <col min="13" max="13" width="17.00390625" style="7" customWidth="1"/>
    <col min="14" max="14" width="17.57421875" style="7" customWidth="1"/>
    <col min="15" max="15" width="11.421875" style="7" customWidth="1"/>
    <col min="16" max="16" width="3.8515625" style="7" customWidth="1"/>
    <col min="17" max="16384" width="11.421875" style="7" hidden="1" customWidth="1"/>
  </cols>
  <sheetData>
    <row r="1" ht="12.75"/>
    <row r="2" spans="2:15" s="10" customFormat="1" ht="27" customHeight="1">
      <c r="B2" s="1"/>
      <c r="C2" s="59" t="s">
        <v>0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</row>
    <row r="3" spans="2:15" s="10" customFormat="1" ht="27" customHeight="1">
      <c r="B3" s="2"/>
      <c r="C3" s="57" t="s">
        <v>1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2:15" s="10" customFormat="1" ht="27" customHeight="1">
      <c r="B4" s="2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2:16" s="10" customFormat="1" ht="12.75">
      <c r="B5" s="2"/>
      <c r="C5" s="42" t="s">
        <v>31</v>
      </c>
      <c r="E5" s="18"/>
      <c r="F5" s="18"/>
      <c r="G5" s="18"/>
      <c r="H5" s="18"/>
      <c r="I5" s="18"/>
      <c r="J5" s="18"/>
      <c r="K5" s="18"/>
      <c r="L5" s="18"/>
      <c r="M5" s="18"/>
      <c r="N5" s="43" t="s">
        <v>32</v>
      </c>
      <c r="O5" s="19"/>
      <c r="P5" s="17"/>
    </row>
    <row r="6" spans="2:16" s="10" customFormat="1" ht="13.5" thickBot="1">
      <c r="B6" s="2"/>
      <c r="C6" s="8"/>
      <c r="D6" s="3"/>
      <c r="E6" s="3"/>
      <c r="F6" s="3"/>
      <c r="G6" s="3"/>
      <c r="H6" s="3"/>
      <c r="I6" s="3"/>
      <c r="J6" s="3"/>
      <c r="K6" s="3"/>
      <c r="L6" s="3"/>
      <c r="M6" s="3"/>
      <c r="N6" s="9"/>
      <c r="O6" s="4"/>
      <c r="P6" s="17" t="s">
        <v>10</v>
      </c>
    </row>
    <row r="7" spans="2:16" s="10" customFormat="1" ht="12.75">
      <c r="B7" s="2"/>
      <c r="C7" s="23" t="s">
        <v>20</v>
      </c>
      <c r="D7" s="41" t="s">
        <v>21</v>
      </c>
      <c r="E7" s="39" t="s">
        <v>2</v>
      </c>
      <c r="F7" s="40"/>
      <c r="G7" s="40"/>
      <c r="H7" s="41"/>
      <c r="I7" s="39" t="s">
        <v>3</v>
      </c>
      <c r="J7" s="40"/>
      <c r="K7" s="40"/>
      <c r="L7" s="41"/>
      <c r="M7" s="40" t="s">
        <v>4</v>
      </c>
      <c r="N7" s="24"/>
      <c r="O7" s="4"/>
      <c r="P7" s="17" t="s">
        <v>11</v>
      </c>
    </row>
    <row r="8" spans="2:27" s="10" customFormat="1" ht="13.5" customHeight="1" thickBot="1">
      <c r="B8" s="2"/>
      <c r="C8" s="25"/>
      <c r="D8" s="26"/>
      <c r="E8" s="27" t="s">
        <v>22</v>
      </c>
      <c r="F8" s="28" t="s">
        <v>5</v>
      </c>
      <c r="G8" s="28" t="s">
        <v>23</v>
      </c>
      <c r="H8" s="26" t="s">
        <v>5</v>
      </c>
      <c r="I8" s="27" t="s">
        <v>24</v>
      </c>
      <c r="J8" s="28" t="s">
        <v>5</v>
      </c>
      <c r="K8" s="28" t="s">
        <v>23</v>
      </c>
      <c r="L8" s="26" t="s">
        <v>5</v>
      </c>
      <c r="M8" s="28" t="s">
        <v>6</v>
      </c>
      <c r="N8" s="29" t="s">
        <v>7</v>
      </c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2:27" s="10" customFormat="1" ht="12.75">
      <c r="B9" s="2"/>
      <c r="C9" s="20" t="s">
        <v>18</v>
      </c>
      <c r="D9" s="36" t="s">
        <v>19</v>
      </c>
      <c r="E9" s="44">
        <v>63480000</v>
      </c>
      <c r="F9" s="45">
        <v>33.04</v>
      </c>
      <c r="G9" s="44">
        <v>17449726.03</v>
      </c>
      <c r="H9" s="45">
        <v>47.26</v>
      </c>
      <c r="I9" s="54">
        <v>128630000</v>
      </c>
      <c r="J9" s="45">
        <v>66.96</v>
      </c>
      <c r="K9" s="54">
        <v>19475068.45</v>
      </c>
      <c r="L9" s="45">
        <v>52.74</v>
      </c>
      <c r="M9" s="44">
        <v>192110000</v>
      </c>
      <c r="N9" s="46">
        <v>36924794.48</v>
      </c>
      <c r="O9" s="4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2:27" s="10" customFormat="1" ht="12.75">
      <c r="B10" s="2"/>
      <c r="C10" s="21" t="s">
        <v>27</v>
      </c>
      <c r="D10" s="37" t="s">
        <v>28</v>
      </c>
      <c r="E10" s="47">
        <v>55659400</v>
      </c>
      <c r="F10" s="48">
        <v>49.9</v>
      </c>
      <c r="G10" s="47">
        <v>15419164.38</v>
      </c>
      <c r="H10" s="48">
        <v>49.17</v>
      </c>
      <c r="I10" s="48">
        <v>55890905.37</v>
      </c>
      <c r="J10" s="48">
        <v>50.1</v>
      </c>
      <c r="K10" s="48">
        <v>15937818.83</v>
      </c>
      <c r="L10" s="48">
        <v>50.83</v>
      </c>
      <c r="M10" s="47">
        <v>111550305.37</v>
      </c>
      <c r="N10" s="49">
        <v>31356983.21</v>
      </c>
      <c r="O10" s="4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2:27" s="10" customFormat="1" ht="12.75">
      <c r="B11" s="2"/>
      <c r="C11" s="22" t="s">
        <v>13</v>
      </c>
      <c r="D11" s="38" t="s">
        <v>8</v>
      </c>
      <c r="E11" s="53">
        <v>345250000</v>
      </c>
      <c r="F11" s="50">
        <v>39.16</v>
      </c>
      <c r="G11" s="53">
        <v>177134410.96</v>
      </c>
      <c r="H11" s="50">
        <v>50.13</v>
      </c>
      <c r="I11" s="51">
        <v>536295000</v>
      </c>
      <c r="J11" s="50">
        <v>60.84</v>
      </c>
      <c r="K11" s="51">
        <v>176243958.93</v>
      </c>
      <c r="L11" s="50">
        <v>49.87</v>
      </c>
      <c r="M11" s="51">
        <v>881545000</v>
      </c>
      <c r="N11" s="52">
        <v>353378369.89</v>
      </c>
      <c r="O11" s="4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2:27" s="10" customFormat="1" ht="12.75">
      <c r="B12" s="2"/>
      <c r="C12" s="21" t="s">
        <v>30</v>
      </c>
      <c r="D12" s="37" t="s">
        <v>29</v>
      </c>
      <c r="E12" s="47">
        <v>21750000</v>
      </c>
      <c r="F12" s="48">
        <v>70.16</v>
      </c>
      <c r="G12" s="47">
        <v>1847260.27</v>
      </c>
      <c r="H12" s="48">
        <v>70.16</v>
      </c>
      <c r="I12" s="55">
        <v>9250000</v>
      </c>
      <c r="J12" s="48">
        <v>29.84</v>
      </c>
      <c r="K12" s="55">
        <v>785616.44</v>
      </c>
      <c r="L12" s="48">
        <v>29.84</v>
      </c>
      <c r="M12" s="47">
        <v>31000000</v>
      </c>
      <c r="N12" s="49">
        <v>2632876.71</v>
      </c>
      <c r="O12" s="4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2:27" s="10" customFormat="1" ht="12.75">
      <c r="B13" s="2"/>
      <c r="C13" s="22" t="s">
        <v>14</v>
      </c>
      <c r="D13" s="38" t="s">
        <v>12</v>
      </c>
      <c r="E13" s="53">
        <v>875137148.49</v>
      </c>
      <c r="F13" s="50">
        <v>63.53</v>
      </c>
      <c r="G13" s="53">
        <v>122356788.25</v>
      </c>
      <c r="H13" s="50">
        <v>62.12</v>
      </c>
      <c r="I13" s="51">
        <v>502419476</v>
      </c>
      <c r="J13" s="50">
        <v>36.47</v>
      </c>
      <c r="K13" s="51">
        <v>74599532.45</v>
      </c>
      <c r="L13" s="50">
        <v>37.88</v>
      </c>
      <c r="M13" s="51">
        <v>1377556624.49</v>
      </c>
      <c r="N13" s="52">
        <v>196956320.7</v>
      </c>
      <c r="O13" s="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2:27" s="10" customFormat="1" ht="13.5" thickBot="1">
      <c r="B14" s="2"/>
      <c r="C14" s="21" t="s">
        <v>25</v>
      </c>
      <c r="D14" s="37" t="s">
        <v>26</v>
      </c>
      <c r="E14" s="47">
        <v>145575000</v>
      </c>
      <c r="F14" s="48">
        <v>47.8</v>
      </c>
      <c r="G14" s="47">
        <v>52076438.36</v>
      </c>
      <c r="H14" s="48">
        <v>49.73</v>
      </c>
      <c r="I14" s="55">
        <v>158995826.59</v>
      </c>
      <c r="J14" s="48">
        <v>52.2</v>
      </c>
      <c r="K14" s="55">
        <v>52639895.06</v>
      </c>
      <c r="L14" s="48">
        <v>50.27</v>
      </c>
      <c r="M14" s="47">
        <v>304570826.59</v>
      </c>
      <c r="N14" s="49">
        <v>104716333.42</v>
      </c>
      <c r="O14" s="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2:27" s="10" customFormat="1" ht="13.5" thickBot="1">
      <c r="B15" s="2"/>
      <c r="C15" s="30" t="s">
        <v>9</v>
      </c>
      <c r="D15" s="31"/>
      <c r="E15" s="32">
        <f>SUM(E9:E14)</f>
        <v>1506851548.49</v>
      </c>
      <c r="F15" s="33">
        <f>+E15/M15</f>
        <v>0.5199028804186222</v>
      </c>
      <c r="G15" s="32">
        <f>SUM(G9:G14)</f>
        <v>386283788.25</v>
      </c>
      <c r="H15" s="34">
        <f>+G15/N15</f>
        <v>0.5320964884952046</v>
      </c>
      <c r="I15" s="32">
        <f>SUM(I9:I14)</f>
        <v>1391481207.9599998</v>
      </c>
      <c r="J15" s="33">
        <f>+I15/M15</f>
        <v>0.48009711958137774</v>
      </c>
      <c r="K15" s="32">
        <f>SUM(K9:K14)</f>
        <v>339681890.16</v>
      </c>
      <c r="L15" s="33">
        <f>+K15/N15</f>
        <v>0.4679035115047953</v>
      </c>
      <c r="M15" s="32">
        <f>+E15+I15</f>
        <v>2898332756.45</v>
      </c>
      <c r="N15" s="35">
        <f>+K15+G15</f>
        <v>725965678.4100001</v>
      </c>
      <c r="O15" s="4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2:27" s="10" customFormat="1" ht="12.75">
      <c r="B16" s="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56"/>
      <c r="N16" s="12"/>
      <c r="O16" s="4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2:27" s="10" customFormat="1" ht="12.75">
      <c r="B17" s="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4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2:15" ht="12.75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</row>
    <row r="19" spans="2:15" ht="12.75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</row>
    <row r="20" spans="2:15" ht="12.75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/>
    </row>
    <row r="21" spans="2:15" ht="12.75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</row>
    <row r="22" spans="2:15" ht="12.75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/>
    </row>
    <row r="23" spans="2:15" ht="12.75"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/>
    </row>
    <row r="24" spans="2:15" ht="12.75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/>
    </row>
    <row r="25" spans="2:15" ht="12.75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</row>
    <row r="26" spans="2:15" ht="12.75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</row>
    <row r="27" spans="2:15" ht="12.75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3"/>
    </row>
    <row r="28" spans="2:15" ht="12.75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3"/>
    </row>
    <row r="29" spans="2:15" ht="12.75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/>
    </row>
    <row r="30" spans="2:15" ht="12.75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3"/>
    </row>
    <row r="31" spans="2:15" ht="12.75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</row>
    <row r="32" spans="2:15" ht="12.75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/>
    </row>
    <row r="33" spans="2:15" ht="12.75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</row>
    <row r="34" spans="2:15" ht="12.75"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/>
    </row>
    <row r="35" spans="2:15" ht="12.75"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3"/>
    </row>
    <row r="36" spans="2:15" ht="12.75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3"/>
    </row>
    <row r="37" spans="2:15" ht="12.75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/>
    </row>
    <row r="38" spans="2:15" ht="12.75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3"/>
    </row>
    <row r="39" spans="2:15" ht="12.75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/>
    </row>
    <row r="40" spans="2:15" ht="12.75">
      <c r="B40" s="11"/>
      <c r="C40" s="5" t="s">
        <v>15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3"/>
    </row>
    <row r="41" spans="2:15" ht="12.75">
      <c r="B41" s="11"/>
      <c r="C41" s="5" t="s">
        <v>16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3"/>
    </row>
    <row r="42" spans="2:15" ht="12.75">
      <c r="B42" s="11"/>
      <c r="C42" s="5" t="s">
        <v>17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3"/>
    </row>
    <row r="43" spans="2:15" ht="12.75">
      <c r="B43" s="14"/>
      <c r="C43" s="6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"/>
    </row>
    <row r="44" spans="2:15" ht="12.75">
      <c r="B44" s="12"/>
      <c r="O44" s="12"/>
    </row>
    <row r="45" ht="12.75" customHeight="1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">
    <mergeCell ref="C3:O3"/>
    <mergeCell ref="C2:O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Endara</dc:creator>
  <cp:keywords/>
  <dc:description/>
  <cp:lastModifiedBy>Sebastian Jacome</cp:lastModifiedBy>
  <dcterms:created xsi:type="dcterms:W3CDTF">2011-11-11T17:25:23Z</dcterms:created>
  <dcterms:modified xsi:type="dcterms:W3CDTF">2024-04-12T20:32:22Z</dcterms:modified>
  <cp:category/>
  <cp:version/>
  <cp:contentType/>
  <cp:contentStatus/>
</cp:coreProperties>
</file>